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0800" windowHeight="10860" tabRatio="736" activeTab="1"/>
  </bookViews>
  <sheets>
    <sheet name="Аналіз (проф.) " sheetId="1" r:id="rId1"/>
    <sheet name="Аналіз (наук.)" sheetId="2" r:id="rId2"/>
  </sheets>
  <definedNames/>
  <calcPr fullCalcOnLoad="1"/>
</workbook>
</file>

<file path=xl/sharedStrings.xml><?xml version="1.0" encoding="utf-8"?>
<sst xmlns="http://schemas.openxmlformats.org/spreadsheetml/2006/main" count="198" uniqueCount="87">
  <si>
    <t>Шифр за ОПП</t>
  </si>
  <si>
    <t>НАЗВА НАВЧАЛЬНОЇ
ДИСЦИПЛІНИ</t>
  </si>
  <si>
    <t>Розподіл за
семестрами</t>
  </si>
  <si>
    <t>Екзамени</t>
  </si>
  <si>
    <t>Залiки</t>
  </si>
  <si>
    <t>Курсові</t>
  </si>
  <si>
    <t>роботи</t>
  </si>
  <si>
    <t>проекти</t>
  </si>
  <si>
    <t>Кількість
кредитів ECTS</t>
  </si>
  <si>
    <t>Кількість годин</t>
  </si>
  <si>
    <t>Загальний
обсяг</t>
  </si>
  <si>
    <t>Аудиторних</t>
  </si>
  <si>
    <t>Всього</t>
  </si>
  <si>
    <t>у тому числі:</t>
  </si>
  <si>
    <t>лекції</t>
  </si>
  <si>
    <t>лабора
торні</t>
  </si>
  <si>
    <t>прак-
тичні</t>
  </si>
  <si>
    <t>Самостійна
робота</t>
  </si>
  <si>
    <t>V курс</t>
  </si>
  <si>
    <t>Кафедри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</si>
  <si>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</si>
  <si>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</si>
  <si>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</si>
  <si>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</si>
  <si>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</si>
  <si>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</si>
  <si>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 xml:space="preserve">Декан факультету </t>
  </si>
  <si>
    <t xml:space="preserve">Завідуючий кафедрою </t>
  </si>
  <si>
    <t>Розподіл годин на тиждень за курсами і
семестрами</t>
  </si>
  <si>
    <t>Семестри</t>
  </si>
  <si>
    <t>Кіл. тижн в семестрі</t>
  </si>
  <si>
    <t>Практична підготовка:</t>
  </si>
  <si>
    <t>Усього</t>
  </si>
  <si>
    <t xml:space="preserve">Виробнича і переддипломна практика </t>
  </si>
  <si>
    <t>Підготовка магістерської дипломної роботи</t>
  </si>
  <si>
    <t>Правознавства</t>
  </si>
  <si>
    <t>Фінансовий аналіз</t>
  </si>
  <si>
    <t>Організація бухгалтерського обліку</t>
  </si>
  <si>
    <t>Організація і методика аудиту на підставі МСА</t>
  </si>
  <si>
    <t>ЗЕТ</t>
  </si>
  <si>
    <t>Бухг. обліку</t>
  </si>
  <si>
    <t>Бухгалтерський облік за видами економічної діяльності в управлінні</t>
  </si>
  <si>
    <t>Міжнародні стандарти фінансової звітності</t>
  </si>
  <si>
    <t>Методи і моделі прийняття управлінських рішень в аналізі і аудиті</t>
  </si>
  <si>
    <t>ЕА</t>
  </si>
  <si>
    <t>Стратегічний аналіз</t>
  </si>
  <si>
    <t xml:space="preserve">    Нормативні дисципліни </t>
  </si>
  <si>
    <t>Консолідація фінансової звітності</t>
  </si>
  <si>
    <t xml:space="preserve">    Вибіркові  дисципліни</t>
  </si>
  <si>
    <r>
      <t xml:space="preserve">Звітність підприємств </t>
    </r>
    <r>
      <rPr>
        <i/>
        <sz val="10"/>
        <rFont val="Times new Roman"/>
        <family val="1"/>
      </rPr>
      <t>(тільки на 2015-16 н.р.)</t>
    </r>
  </si>
  <si>
    <t>Обліково-аналітичне забезпечення управління фінансами підприємства</t>
  </si>
  <si>
    <t>Міждисциплінарний професійний тренінг</t>
  </si>
  <si>
    <t>Аналіз бізнес-процесів</t>
  </si>
  <si>
    <t>Аналітична оцінка бізнесу</t>
  </si>
  <si>
    <t>Контролінг</t>
  </si>
  <si>
    <t>Захист магістерської дипломної робти</t>
  </si>
  <si>
    <t>Бухг. обліку, ЕА</t>
  </si>
  <si>
    <t>Цикл професійно орієнтованої соціально-економічної підготовки</t>
  </si>
  <si>
    <t xml:space="preserve">Блок економіко-математичних дисциплін </t>
  </si>
  <si>
    <t xml:space="preserve">Блок  фундаментальних економічних дисциплін </t>
  </si>
  <si>
    <t>Цикл професійної та практичної підготовки</t>
  </si>
  <si>
    <t>Практична підготовка</t>
  </si>
  <si>
    <t xml:space="preserve">Цикл науково-дослідної підготовки </t>
  </si>
  <si>
    <t xml:space="preserve">Ризикологія </t>
  </si>
  <si>
    <t>-</t>
  </si>
  <si>
    <t>Основи наукових досліджень та методика викладання за фахом</t>
  </si>
  <si>
    <t>Філософія науки</t>
  </si>
  <si>
    <t>Магістерська програма  "Аналіз в галузях економіки" (професійне спрямування)</t>
  </si>
  <si>
    <t>Економічний аналіз за видами діяльності</t>
  </si>
  <si>
    <t>Управлінський аналіз</t>
  </si>
  <si>
    <t>Сучасні тенденції розвитку аналітичних досліджень</t>
  </si>
  <si>
    <t>Статегічний управлінський облік</t>
  </si>
  <si>
    <t>ФІП</t>
  </si>
  <si>
    <t>Магістерська програма  "Економічний аналіз суб`єктів господарювання" (наукове спрямування)</t>
  </si>
  <si>
    <t>Системи і моделі обліку і аналізу</t>
  </si>
  <si>
    <t>Системи і моделі обліку та аналізу</t>
  </si>
  <si>
    <t>Розподіл годин на тиждень за курсами і семестрами</t>
  </si>
  <si>
    <t>Індивiд.-консультаційна робота</t>
  </si>
  <si>
    <t>Бухг.обліку</t>
  </si>
  <si>
    <t>Обліку в галузях</t>
  </si>
  <si>
    <t xml:space="preserve">Соціальна відповідальність бізнесу </t>
  </si>
  <si>
    <t xml:space="preserve">Макроекономічні проблеми сучасної економіки </t>
  </si>
  <si>
    <t>Професійна етика в бізнесі</t>
  </si>
  <si>
    <t>Аналітична оцінка розвитку бізнесу</t>
  </si>
  <si>
    <t xml:space="preserve">Господарське право </t>
  </si>
  <si>
    <t>Управлінські інформаційні системи</t>
  </si>
  <si>
    <t>Екон.кіберн.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</si>
</sst>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i/>
      <sz val="10"/>
      <name val="Times new Roman"/>
      <family val="1"/>
    </font>
    <font>
      <sz val="14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/>
    </xf>
    <xf numFmtId="0" fontId="8" fillId="0" borderId="11" xfId="0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" fontId="8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1" fontId="12" fillId="32" borderId="10" xfId="0" applyNumberFormat="1" applyFont="1" applyFill="1" applyBorder="1" applyAlignment="1">
      <alignment horizontal="center" wrapText="1"/>
    </xf>
    <xf numFmtId="1" fontId="13" fillId="32" borderId="10" xfId="0" applyNumberFormat="1" applyFont="1" applyFill="1" applyBorder="1" applyAlignment="1">
      <alignment horizontal="center" wrapText="1"/>
    </xf>
    <xf numFmtId="1" fontId="4" fillId="32" borderId="10" xfId="0" applyNumberFormat="1" applyFont="1" applyFill="1" applyBorder="1" applyAlignment="1">
      <alignment horizontal="center" wrapText="1"/>
    </xf>
    <xf numFmtId="1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wrapText="1"/>
    </xf>
    <xf numFmtId="1" fontId="12" fillId="0" borderId="10" xfId="0" applyNumberFormat="1" applyFont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8" fillId="3" borderId="10" xfId="0" applyFont="1" applyFill="1" applyBorder="1" applyAlignment="1">
      <alignment horizontal="center" wrapText="1"/>
    </xf>
    <xf numFmtId="1" fontId="8" fillId="3" borderId="10" xfId="0" applyNumberFormat="1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1" fontId="4" fillId="3" borderId="10" xfId="0" applyNumberFormat="1" applyFont="1" applyFill="1" applyBorder="1" applyAlignment="1">
      <alignment horizontal="center" wrapText="1"/>
    </xf>
    <xf numFmtId="0" fontId="0" fillId="3" borderId="0" xfId="0" applyFill="1" applyAlignment="1">
      <alignment/>
    </xf>
    <xf numFmtId="0" fontId="6" fillId="32" borderId="10" xfId="0" applyFont="1" applyFill="1" applyBorder="1" applyAlignment="1">
      <alignment horizontal="center" wrapText="1"/>
    </xf>
    <xf numFmtId="0" fontId="4" fillId="32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1" fontId="4" fillId="32" borderId="12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" fontId="8" fillId="3" borderId="10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4" fillId="34" borderId="10" xfId="0" applyFont="1" applyFill="1" applyBorder="1" applyAlignment="1">
      <alignment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32" borderId="12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" fontId="4" fillId="32" borderId="12" xfId="0" applyNumberFormat="1" applyFont="1" applyFill="1" applyBorder="1" applyAlignment="1">
      <alignment horizontal="center"/>
    </xf>
    <xf numFmtId="0" fontId="4" fillId="32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15" fillId="0" borderId="15" xfId="0" applyFont="1" applyBorder="1" applyAlignment="1">
      <alignment/>
    </xf>
    <xf numFmtId="0" fontId="15" fillId="0" borderId="14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8" fillId="3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8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8" fillId="32" borderId="13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7" fillId="32" borderId="13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5" fillId="32" borderId="13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0" fontId="5" fillId="32" borderId="14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wrapText="1"/>
    </xf>
    <xf numFmtId="0" fontId="8" fillId="33" borderId="15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Y54"/>
  <sheetViews>
    <sheetView zoomScale="115" zoomScaleNormal="115" zoomScalePageLayoutView="0" workbookViewId="0" topLeftCell="A28">
      <selection activeCell="B4" sqref="B4:B9"/>
    </sheetView>
  </sheetViews>
  <sheetFormatPr defaultColWidth="9.00390625" defaultRowHeight="12.75"/>
  <cols>
    <col min="1" max="1" width="3.00390625" style="0" customWidth="1"/>
    <col min="2" max="2" width="53.375" style="0" customWidth="1"/>
    <col min="3" max="3" width="3.00390625" style="0" customWidth="1"/>
    <col min="4" max="4" width="3.375" style="0" customWidth="1"/>
    <col min="5" max="6" width="3.75390625" style="0" customWidth="1"/>
    <col min="7" max="7" width="6.375" style="0" customWidth="1"/>
    <col min="8" max="8" width="6.00390625" style="0" customWidth="1"/>
    <col min="9" max="9" width="5.75390625" style="0" customWidth="1"/>
    <col min="10" max="10" width="6.00390625" style="0" customWidth="1"/>
    <col min="11" max="13" width="6.75390625" style="0" customWidth="1"/>
    <col min="14" max="15" width="5.75390625" style="0" customWidth="1"/>
    <col min="16" max="16" width="5.00390625" style="0" customWidth="1"/>
    <col min="17" max="17" width="4.25390625" style="0" customWidth="1"/>
    <col min="18" max="18" width="14.25390625" style="0" customWidth="1"/>
    <col min="19" max="19" width="10.75390625" style="0" customWidth="1"/>
    <col min="20" max="31" width="4.25390625" style="0" customWidth="1"/>
  </cols>
  <sheetData>
    <row r="2" spans="1:18" ht="18.75">
      <c r="A2" s="83" t="s">
        <v>67</v>
      </c>
      <c r="B2" s="83"/>
      <c r="C2" s="83"/>
      <c r="D2" s="83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4" spans="1:25" ht="29.25" customHeight="1">
      <c r="A4" s="103" t="s">
        <v>0</v>
      </c>
      <c r="B4" s="102" t="s">
        <v>1</v>
      </c>
      <c r="C4" s="102" t="s">
        <v>2</v>
      </c>
      <c r="D4" s="102"/>
      <c r="E4" s="102"/>
      <c r="F4" s="102"/>
      <c r="G4" s="103" t="s">
        <v>8</v>
      </c>
      <c r="H4" s="102" t="s">
        <v>9</v>
      </c>
      <c r="I4" s="102"/>
      <c r="J4" s="102"/>
      <c r="K4" s="102"/>
      <c r="L4" s="102"/>
      <c r="M4" s="102"/>
      <c r="N4" s="102"/>
      <c r="O4" s="104" t="s">
        <v>28</v>
      </c>
      <c r="P4" s="105"/>
      <c r="Q4" s="106"/>
      <c r="R4" s="99" t="s">
        <v>19</v>
      </c>
      <c r="Y4" s="2"/>
    </row>
    <row r="5" spans="1:18" ht="15" customHeight="1">
      <c r="A5" s="103"/>
      <c r="B5" s="102"/>
      <c r="C5" s="103" t="s">
        <v>3</v>
      </c>
      <c r="D5" s="103" t="s">
        <v>4</v>
      </c>
      <c r="E5" s="102" t="s">
        <v>5</v>
      </c>
      <c r="F5" s="102"/>
      <c r="G5" s="103"/>
      <c r="H5" s="103" t="s">
        <v>10</v>
      </c>
      <c r="I5" s="102" t="s">
        <v>11</v>
      </c>
      <c r="J5" s="102"/>
      <c r="K5" s="102"/>
      <c r="L5" s="102"/>
      <c r="M5" s="115" t="s">
        <v>77</v>
      </c>
      <c r="N5" s="103" t="s">
        <v>17</v>
      </c>
      <c r="O5" s="88" t="s">
        <v>18</v>
      </c>
      <c r="P5" s="89"/>
      <c r="Q5" s="90"/>
      <c r="R5" s="100"/>
    </row>
    <row r="6" spans="1:18" ht="15" customHeight="1">
      <c r="A6" s="103"/>
      <c r="B6" s="102"/>
      <c r="C6" s="103"/>
      <c r="D6" s="103"/>
      <c r="E6" s="103" t="s">
        <v>6</v>
      </c>
      <c r="F6" s="103" t="s">
        <v>7</v>
      </c>
      <c r="G6" s="103"/>
      <c r="H6" s="103"/>
      <c r="I6" s="103" t="s">
        <v>12</v>
      </c>
      <c r="J6" s="102" t="s">
        <v>13</v>
      </c>
      <c r="K6" s="102"/>
      <c r="L6" s="102"/>
      <c r="M6" s="116"/>
      <c r="N6" s="103"/>
      <c r="O6" s="88" t="s">
        <v>29</v>
      </c>
      <c r="P6" s="89"/>
      <c r="Q6" s="90"/>
      <c r="R6" s="100"/>
    </row>
    <row r="7" spans="1:18" ht="13.5" customHeight="1">
      <c r="A7" s="103"/>
      <c r="B7" s="102"/>
      <c r="C7" s="103"/>
      <c r="D7" s="103"/>
      <c r="E7" s="103"/>
      <c r="F7" s="103"/>
      <c r="G7" s="103"/>
      <c r="H7" s="103"/>
      <c r="I7" s="103"/>
      <c r="J7" s="102"/>
      <c r="K7" s="102"/>
      <c r="L7" s="102"/>
      <c r="M7" s="116"/>
      <c r="N7" s="103"/>
      <c r="O7" s="9">
        <v>1</v>
      </c>
      <c r="P7" s="9">
        <v>2</v>
      </c>
      <c r="Q7" s="6">
        <v>3</v>
      </c>
      <c r="R7" s="100"/>
    </row>
    <row r="8" spans="1:18" ht="27" customHeight="1">
      <c r="A8" s="103"/>
      <c r="B8" s="102"/>
      <c r="C8" s="103"/>
      <c r="D8" s="103"/>
      <c r="E8" s="103"/>
      <c r="F8" s="103"/>
      <c r="G8" s="103"/>
      <c r="H8" s="103"/>
      <c r="I8" s="103"/>
      <c r="J8" s="102" t="s">
        <v>14</v>
      </c>
      <c r="K8" s="102" t="s">
        <v>15</v>
      </c>
      <c r="L8" s="102" t="s">
        <v>16</v>
      </c>
      <c r="M8" s="116"/>
      <c r="N8" s="103"/>
      <c r="O8" s="91" t="s">
        <v>30</v>
      </c>
      <c r="P8" s="92"/>
      <c r="Q8" s="93"/>
      <c r="R8" s="100"/>
    </row>
    <row r="9" spans="1:18" ht="24" customHeight="1">
      <c r="A9" s="103"/>
      <c r="B9" s="102"/>
      <c r="C9" s="103"/>
      <c r="D9" s="103"/>
      <c r="E9" s="103"/>
      <c r="F9" s="103"/>
      <c r="G9" s="103"/>
      <c r="H9" s="103"/>
      <c r="I9" s="103"/>
      <c r="J9" s="102"/>
      <c r="K9" s="102"/>
      <c r="L9" s="102"/>
      <c r="M9" s="117"/>
      <c r="N9" s="103"/>
      <c r="O9" s="9">
        <v>18</v>
      </c>
      <c r="P9" s="9">
        <v>17</v>
      </c>
      <c r="Q9" s="73">
        <v>5</v>
      </c>
      <c r="R9" s="101"/>
    </row>
    <row r="10" spans="1:18" ht="16.5" customHeight="1">
      <c r="A10" s="85" t="s">
        <v>57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</row>
    <row r="11" spans="1:18" ht="16.5" customHeight="1">
      <c r="A11" s="94" t="s">
        <v>59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23"/>
    </row>
    <row r="12" spans="1:18" ht="12.75">
      <c r="A12" s="11">
        <v>1</v>
      </c>
      <c r="B12" s="71" t="s">
        <v>80</v>
      </c>
      <c r="C12" s="11"/>
      <c r="D12" s="78">
        <v>1</v>
      </c>
      <c r="E12" s="11"/>
      <c r="F12" s="11"/>
      <c r="G12" s="78">
        <v>3</v>
      </c>
      <c r="H12" s="77">
        <v>90</v>
      </c>
      <c r="I12" s="25">
        <v>30</v>
      </c>
      <c r="J12" s="25">
        <v>10</v>
      </c>
      <c r="K12" s="25"/>
      <c r="L12" s="70">
        <v>20</v>
      </c>
      <c r="M12" s="70">
        <v>6</v>
      </c>
      <c r="N12" s="25">
        <v>54</v>
      </c>
      <c r="O12" s="25">
        <v>30</v>
      </c>
      <c r="P12" s="25"/>
      <c r="Q12" s="27"/>
      <c r="R12" s="22" t="s">
        <v>44</v>
      </c>
    </row>
    <row r="13" spans="1:18" ht="12.75">
      <c r="A13" s="11">
        <v>3</v>
      </c>
      <c r="B13" s="71" t="s">
        <v>81</v>
      </c>
      <c r="C13" s="11"/>
      <c r="D13" s="78">
        <v>2</v>
      </c>
      <c r="E13" s="11"/>
      <c r="F13" s="11"/>
      <c r="G13" s="77">
        <v>3</v>
      </c>
      <c r="H13" s="77">
        <v>90</v>
      </c>
      <c r="I13" s="25">
        <v>28</v>
      </c>
      <c r="J13" s="25">
        <v>12</v>
      </c>
      <c r="K13" s="25"/>
      <c r="L13" s="25">
        <v>16</v>
      </c>
      <c r="M13" s="25">
        <v>6</v>
      </c>
      <c r="N13" s="25">
        <v>56</v>
      </c>
      <c r="O13" s="25"/>
      <c r="P13" s="25">
        <v>28</v>
      </c>
      <c r="Q13" s="27"/>
      <c r="R13" s="22" t="s">
        <v>39</v>
      </c>
    </row>
    <row r="14" spans="1:18" s="59" customFormat="1" ht="12.75">
      <c r="A14" s="98" t="s">
        <v>12</v>
      </c>
      <c r="B14" s="98"/>
      <c r="C14" s="57"/>
      <c r="D14" s="57"/>
      <c r="E14" s="57"/>
      <c r="F14" s="57"/>
      <c r="G14" s="57">
        <v>6</v>
      </c>
      <c r="H14" s="57">
        <f>SUM(H12:H13)</f>
        <v>180</v>
      </c>
      <c r="I14" s="57">
        <v>58</v>
      </c>
      <c r="J14" s="57">
        <v>22</v>
      </c>
      <c r="K14" s="57">
        <f>SUM(K12:K13)</f>
        <v>0</v>
      </c>
      <c r="L14" s="57">
        <v>36</v>
      </c>
      <c r="M14" s="57">
        <v>12</v>
      </c>
      <c r="N14" s="57">
        <v>110</v>
      </c>
      <c r="O14" s="57">
        <v>30</v>
      </c>
      <c r="P14" s="57">
        <v>28</v>
      </c>
      <c r="Q14" s="57">
        <f>SUM(Q12:Q13)</f>
        <v>0</v>
      </c>
      <c r="R14" s="58"/>
    </row>
    <row r="15" spans="1:18" ht="15.75">
      <c r="A15" s="94" t="s">
        <v>58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  <c r="Q15" s="96"/>
      <c r="R15" s="97"/>
    </row>
    <row r="16" spans="1:18" ht="15" customHeight="1">
      <c r="A16" s="11">
        <v>1</v>
      </c>
      <c r="B16" s="65" t="s">
        <v>75</v>
      </c>
      <c r="C16" s="35"/>
      <c r="D16" s="5">
        <v>1</v>
      </c>
      <c r="E16" s="35"/>
      <c r="F16" s="35"/>
      <c r="G16" s="39">
        <v>3</v>
      </c>
      <c r="H16" s="39">
        <v>90</v>
      </c>
      <c r="I16" s="25">
        <v>30</v>
      </c>
      <c r="J16" s="25">
        <v>10</v>
      </c>
      <c r="K16" s="25"/>
      <c r="L16" s="70">
        <v>20</v>
      </c>
      <c r="M16" s="70">
        <v>6</v>
      </c>
      <c r="N16" s="25">
        <v>54</v>
      </c>
      <c r="O16" s="39">
        <v>30</v>
      </c>
      <c r="P16" s="34"/>
      <c r="Q16" s="27"/>
      <c r="R16" s="35" t="s">
        <v>44</v>
      </c>
    </row>
    <row r="17" spans="1:18" ht="12.75">
      <c r="A17" s="38">
        <v>2</v>
      </c>
      <c r="B17" s="71" t="s">
        <v>85</v>
      </c>
      <c r="C17" s="25"/>
      <c r="D17" s="77">
        <v>2</v>
      </c>
      <c r="E17" s="25"/>
      <c r="F17" s="25"/>
      <c r="G17" s="77">
        <v>3</v>
      </c>
      <c r="H17" s="77">
        <v>90</v>
      </c>
      <c r="I17" s="25">
        <v>30</v>
      </c>
      <c r="J17" s="25">
        <v>10</v>
      </c>
      <c r="K17" s="25"/>
      <c r="L17" s="70">
        <v>20</v>
      </c>
      <c r="M17" s="70">
        <v>6</v>
      </c>
      <c r="N17" s="25">
        <v>54</v>
      </c>
      <c r="O17" s="52"/>
      <c r="P17" s="37">
        <v>30</v>
      </c>
      <c r="R17" s="35" t="s">
        <v>86</v>
      </c>
    </row>
    <row r="18" spans="1:18" s="59" customFormat="1" ht="12.75">
      <c r="A18" s="98" t="s">
        <v>12</v>
      </c>
      <c r="B18" s="98"/>
      <c r="C18" s="57"/>
      <c r="D18" s="57"/>
      <c r="E18" s="57"/>
      <c r="F18" s="57"/>
      <c r="G18" s="57">
        <f>SUM(G16:G17)</f>
        <v>6</v>
      </c>
      <c r="H18" s="57">
        <f>SUM(H16:H17)</f>
        <v>180</v>
      </c>
      <c r="I18" s="57">
        <f>SUM(I17:I17)</f>
        <v>30</v>
      </c>
      <c r="J18" s="57">
        <f>SUM(J17:J17)</f>
        <v>10</v>
      </c>
      <c r="K18" s="57">
        <f>SUM(K17:K17)</f>
        <v>0</v>
      </c>
      <c r="L18" s="57">
        <f>SUM(L17:L17)</f>
        <v>20</v>
      </c>
      <c r="M18" s="57">
        <v>12</v>
      </c>
      <c r="N18" s="57">
        <v>108</v>
      </c>
      <c r="O18" s="57">
        <v>30</v>
      </c>
      <c r="P18" s="57">
        <v>30</v>
      </c>
      <c r="Q18" s="57">
        <f>SUM(Q16:Q17)</f>
        <v>0</v>
      </c>
      <c r="R18" s="60"/>
    </row>
    <row r="19" spans="1:18" ht="18" customHeight="1">
      <c r="A19" s="85" t="s">
        <v>60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7"/>
    </row>
    <row r="20" spans="1:18" ht="12.75">
      <c r="A20" s="118" t="s">
        <v>46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20"/>
      <c r="Q20" s="120"/>
      <c r="R20" s="121"/>
    </row>
    <row r="21" spans="1:18" ht="18" customHeight="1">
      <c r="A21" s="11">
        <v>1</v>
      </c>
      <c r="B21" s="12" t="s">
        <v>41</v>
      </c>
      <c r="C21" s="25">
        <v>1</v>
      </c>
      <c r="D21" s="25"/>
      <c r="E21" s="25"/>
      <c r="F21" s="25"/>
      <c r="G21" s="25">
        <v>5</v>
      </c>
      <c r="H21" s="25">
        <v>150</v>
      </c>
      <c r="I21" s="25">
        <v>50</v>
      </c>
      <c r="J21" s="25">
        <v>20</v>
      </c>
      <c r="K21" s="25"/>
      <c r="L21" s="25">
        <v>30</v>
      </c>
      <c r="M21" s="25">
        <v>10</v>
      </c>
      <c r="N21" s="25">
        <f>H21-I21-M21</f>
        <v>90</v>
      </c>
      <c r="O21" s="37">
        <v>50</v>
      </c>
      <c r="P21" s="37"/>
      <c r="Q21" s="27"/>
      <c r="R21" s="22" t="s">
        <v>40</v>
      </c>
    </row>
    <row r="22" spans="1:18" ht="12.75">
      <c r="A22" s="11">
        <v>2</v>
      </c>
      <c r="B22" s="12" t="s">
        <v>36</v>
      </c>
      <c r="C22" s="25">
        <v>1</v>
      </c>
      <c r="D22" s="25"/>
      <c r="E22" s="25"/>
      <c r="F22" s="25"/>
      <c r="G22" s="25">
        <v>5</v>
      </c>
      <c r="H22" s="25">
        <v>150</v>
      </c>
      <c r="I22" s="25">
        <v>50</v>
      </c>
      <c r="J22" s="25">
        <v>20</v>
      </c>
      <c r="K22" s="25"/>
      <c r="L22" s="25">
        <v>30</v>
      </c>
      <c r="M22" s="25">
        <v>10</v>
      </c>
      <c r="N22" s="25">
        <f aca="true" t="shared" si="0" ref="N22:N27">H22-I22-M22</f>
        <v>90</v>
      </c>
      <c r="O22" s="37">
        <v>50</v>
      </c>
      <c r="P22" s="37"/>
      <c r="Q22" s="27"/>
      <c r="R22" s="22" t="s">
        <v>44</v>
      </c>
    </row>
    <row r="23" spans="1:18" ht="12.75">
      <c r="A23" s="11">
        <v>3</v>
      </c>
      <c r="B23" s="12" t="s">
        <v>37</v>
      </c>
      <c r="C23" s="25">
        <v>2</v>
      </c>
      <c r="D23" s="25"/>
      <c r="E23" s="25"/>
      <c r="F23" s="25"/>
      <c r="G23" s="25">
        <v>4</v>
      </c>
      <c r="H23" s="25">
        <v>120</v>
      </c>
      <c r="I23" s="25">
        <v>36</v>
      </c>
      <c r="J23" s="25">
        <v>10</v>
      </c>
      <c r="K23" s="25"/>
      <c r="L23" s="25">
        <v>26</v>
      </c>
      <c r="M23" s="25">
        <f>H23*0.07</f>
        <v>8.4</v>
      </c>
      <c r="N23" s="25">
        <f t="shared" si="0"/>
        <v>75.6</v>
      </c>
      <c r="O23" s="37"/>
      <c r="P23" s="37">
        <v>36</v>
      </c>
      <c r="Q23" s="27"/>
      <c r="R23" s="22" t="s">
        <v>44</v>
      </c>
    </row>
    <row r="24" spans="1:18" ht="25.5">
      <c r="A24" s="11">
        <v>4</v>
      </c>
      <c r="B24" s="12" t="s">
        <v>50</v>
      </c>
      <c r="C24" s="25">
        <v>2</v>
      </c>
      <c r="D24" s="25"/>
      <c r="E24" s="25"/>
      <c r="F24" s="25"/>
      <c r="G24" s="25">
        <v>5</v>
      </c>
      <c r="H24" s="25">
        <v>150</v>
      </c>
      <c r="I24" s="25">
        <v>50</v>
      </c>
      <c r="J24" s="25">
        <v>20</v>
      </c>
      <c r="K24" s="25"/>
      <c r="L24" s="25">
        <v>30</v>
      </c>
      <c r="M24" s="25">
        <v>10</v>
      </c>
      <c r="N24" s="25">
        <f t="shared" si="0"/>
        <v>90</v>
      </c>
      <c r="O24" s="37"/>
      <c r="P24" s="37">
        <v>50</v>
      </c>
      <c r="Q24" s="27"/>
      <c r="R24" s="22" t="s">
        <v>44</v>
      </c>
    </row>
    <row r="25" spans="1:18" ht="12.75">
      <c r="A25" s="11">
        <v>5</v>
      </c>
      <c r="B25" s="12" t="s">
        <v>42</v>
      </c>
      <c r="C25" s="25">
        <v>2</v>
      </c>
      <c r="D25" s="25"/>
      <c r="E25" s="25"/>
      <c r="F25" s="25"/>
      <c r="G25" s="25">
        <v>5</v>
      </c>
      <c r="H25" s="25">
        <v>150</v>
      </c>
      <c r="I25" s="25">
        <v>50</v>
      </c>
      <c r="J25" s="25">
        <v>20</v>
      </c>
      <c r="K25" s="25"/>
      <c r="L25" s="25">
        <v>30</v>
      </c>
      <c r="M25" s="25">
        <v>10</v>
      </c>
      <c r="N25" s="25">
        <f t="shared" si="0"/>
        <v>90</v>
      </c>
      <c r="O25" s="37"/>
      <c r="P25" s="37">
        <v>50</v>
      </c>
      <c r="Q25" s="27"/>
      <c r="R25" s="22" t="s">
        <v>44</v>
      </c>
    </row>
    <row r="26" spans="1:18" ht="12.75">
      <c r="A26" s="11">
        <v>6</v>
      </c>
      <c r="B26" s="12" t="s">
        <v>49</v>
      </c>
      <c r="C26" s="25">
        <v>1</v>
      </c>
      <c r="D26" s="25"/>
      <c r="E26" s="25"/>
      <c r="F26" s="25"/>
      <c r="G26" s="25">
        <v>5</v>
      </c>
      <c r="H26" s="25">
        <v>150</v>
      </c>
      <c r="I26" s="25">
        <v>50</v>
      </c>
      <c r="J26" s="25">
        <v>20</v>
      </c>
      <c r="K26" s="25"/>
      <c r="L26" s="25">
        <v>30</v>
      </c>
      <c r="M26" s="25">
        <v>10</v>
      </c>
      <c r="N26" s="25">
        <f t="shared" si="0"/>
        <v>90</v>
      </c>
      <c r="O26" s="37">
        <v>50</v>
      </c>
      <c r="P26" s="37"/>
      <c r="Q26" s="27"/>
      <c r="R26" s="22" t="s">
        <v>44</v>
      </c>
    </row>
    <row r="27" spans="1:18" ht="12.75">
      <c r="A27" s="11">
        <v>7</v>
      </c>
      <c r="B27" s="12" t="s">
        <v>38</v>
      </c>
      <c r="C27" s="25">
        <v>1</v>
      </c>
      <c r="D27" s="25"/>
      <c r="E27" s="25"/>
      <c r="F27" s="25"/>
      <c r="G27" s="25">
        <v>5</v>
      </c>
      <c r="H27" s="25">
        <v>150</v>
      </c>
      <c r="I27" s="25">
        <v>50</v>
      </c>
      <c r="J27" s="25">
        <v>20</v>
      </c>
      <c r="K27" s="25"/>
      <c r="L27" s="25">
        <v>30</v>
      </c>
      <c r="M27" s="25">
        <v>10</v>
      </c>
      <c r="N27" s="25">
        <f t="shared" si="0"/>
        <v>90</v>
      </c>
      <c r="O27" s="37">
        <v>50</v>
      </c>
      <c r="P27" s="37"/>
      <c r="Q27" s="27"/>
      <c r="R27" s="22" t="s">
        <v>44</v>
      </c>
    </row>
    <row r="28" spans="1:18" s="59" customFormat="1" ht="12.75">
      <c r="A28" s="98" t="s">
        <v>12</v>
      </c>
      <c r="B28" s="98"/>
      <c r="C28" s="57"/>
      <c r="D28" s="57"/>
      <c r="E28" s="57"/>
      <c r="F28" s="57"/>
      <c r="G28" s="57">
        <f aca="true" t="shared" si="1" ref="G28:Q28">SUM(G21:G27)</f>
        <v>34</v>
      </c>
      <c r="H28" s="57">
        <f t="shared" si="1"/>
        <v>1020</v>
      </c>
      <c r="I28" s="57">
        <f t="shared" si="1"/>
        <v>336</v>
      </c>
      <c r="J28" s="57">
        <f t="shared" si="1"/>
        <v>130</v>
      </c>
      <c r="K28" s="57">
        <f t="shared" si="1"/>
        <v>0</v>
      </c>
      <c r="L28" s="57">
        <f t="shared" si="1"/>
        <v>206</v>
      </c>
      <c r="M28" s="57">
        <f>SUM(M21:M27)</f>
        <v>68.4</v>
      </c>
      <c r="N28" s="57">
        <f t="shared" si="1"/>
        <v>615.6</v>
      </c>
      <c r="O28" s="57">
        <f t="shared" si="1"/>
        <v>200</v>
      </c>
      <c r="P28" s="57">
        <f t="shared" si="1"/>
        <v>136</v>
      </c>
      <c r="Q28" s="57">
        <f t="shared" si="1"/>
        <v>0</v>
      </c>
      <c r="R28" s="60"/>
    </row>
    <row r="29" spans="1:18" ht="12.75" customHeight="1">
      <c r="A29" s="118" t="s">
        <v>48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20"/>
      <c r="Q29" s="120"/>
      <c r="R29" s="121"/>
    </row>
    <row r="30" spans="1:18" ht="17.25" customHeight="1">
      <c r="A30" s="11">
        <v>1</v>
      </c>
      <c r="B30" s="33" t="s">
        <v>43</v>
      </c>
      <c r="C30" s="25"/>
      <c r="D30" s="26">
        <v>3</v>
      </c>
      <c r="E30" s="25"/>
      <c r="F30" s="25"/>
      <c r="G30" s="25">
        <v>4</v>
      </c>
      <c r="H30" s="25">
        <v>120</v>
      </c>
      <c r="I30" s="25">
        <v>36</v>
      </c>
      <c r="J30" s="25">
        <v>10</v>
      </c>
      <c r="K30" s="25"/>
      <c r="L30" s="25">
        <v>26</v>
      </c>
      <c r="M30" s="25">
        <f>H30*0.07</f>
        <v>8.4</v>
      </c>
      <c r="N30" s="25">
        <f aca="true" t="shared" si="2" ref="N30:N35">H30-I30-M30</f>
        <v>75.6</v>
      </c>
      <c r="O30" s="25"/>
      <c r="P30" s="25"/>
      <c r="Q30" s="27">
        <v>36</v>
      </c>
      <c r="R30" s="22" t="s">
        <v>44</v>
      </c>
    </row>
    <row r="31" spans="1:18" ht="12.75">
      <c r="A31" s="11">
        <v>2</v>
      </c>
      <c r="B31" s="12" t="s">
        <v>45</v>
      </c>
      <c r="C31" s="25"/>
      <c r="D31" s="25">
        <v>1</v>
      </c>
      <c r="E31" s="25"/>
      <c r="F31" s="25"/>
      <c r="G31" s="25">
        <v>4</v>
      </c>
      <c r="H31" s="25">
        <v>120</v>
      </c>
      <c r="I31" s="25">
        <v>36</v>
      </c>
      <c r="J31" s="25">
        <v>10</v>
      </c>
      <c r="K31" s="25"/>
      <c r="L31" s="25">
        <v>26</v>
      </c>
      <c r="M31" s="25">
        <f>H31*0.07</f>
        <v>8.4</v>
      </c>
      <c r="N31" s="25">
        <f t="shared" si="2"/>
        <v>75.6</v>
      </c>
      <c r="O31" s="25">
        <v>36</v>
      </c>
      <c r="P31" s="25"/>
      <c r="Q31" s="27"/>
      <c r="R31" s="22" t="s">
        <v>44</v>
      </c>
    </row>
    <row r="32" spans="1:18" ht="12.75">
      <c r="A32" s="11">
        <v>3</v>
      </c>
      <c r="B32" s="12" t="s">
        <v>69</v>
      </c>
      <c r="C32" s="25"/>
      <c r="D32" s="26">
        <v>3</v>
      </c>
      <c r="E32" s="25"/>
      <c r="F32" s="25"/>
      <c r="G32" s="25">
        <v>4</v>
      </c>
      <c r="H32" s="25">
        <v>120</v>
      </c>
      <c r="I32" s="25">
        <v>36</v>
      </c>
      <c r="J32" s="25">
        <v>10</v>
      </c>
      <c r="K32" s="25"/>
      <c r="L32" s="25">
        <v>26</v>
      </c>
      <c r="M32" s="25">
        <f>H32*0.07</f>
        <v>8.4</v>
      </c>
      <c r="N32" s="25">
        <f t="shared" si="2"/>
        <v>75.6</v>
      </c>
      <c r="O32" s="25"/>
      <c r="P32" s="25"/>
      <c r="Q32" s="27">
        <v>36</v>
      </c>
      <c r="R32" s="22" t="s">
        <v>44</v>
      </c>
    </row>
    <row r="33" spans="1:18" ht="12.75">
      <c r="A33" s="11">
        <v>4</v>
      </c>
      <c r="B33" s="12" t="s">
        <v>47</v>
      </c>
      <c r="C33" s="25"/>
      <c r="D33" s="25">
        <v>1</v>
      </c>
      <c r="E33" s="25"/>
      <c r="F33" s="25"/>
      <c r="G33" s="25">
        <v>4</v>
      </c>
      <c r="H33" s="25">
        <v>120</v>
      </c>
      <c r="I33" s="25">
        <v>36</v>
      </c>
      <c r="J33" s="25">
        <v>10</v>
      </c>
      <c r="K33" s="25"/>
      <c r="L33" s="25">
        <v>26</v>
      </c>
      <c r="M33" s="25">
        <f>H33*0.07</f>
        <v>8.4</v>
      </c>
      <c r="N33" s="25">
        <f t="shared" si="2"/>
        <v>75.6</v>
      </c>
      <c r="O33" s="25">
        <v>36</v>
      </c>
      <c r="P33" s="25"/>
      <c r="Q33" s="27"/>
      <c r="R33" s="22" t="s">
        <v>44</v>
      </c>
    </row>
    <row r="34" spans="1:18" ht="12.75" customHeight="1">
      <c r="A34" s="11">
        <v>5</v>
      </c>
      <c r="B34" s="71" t="s">
        <v>68</v>
      </c>
      <c r="C34" s="25">
        <v>2</v>
      </c>
      <c r="D34" s="25"/>
      <c r="E34" s="25"/>
      <c r="F34" s="25"/>
      <c r="G34" s="25">
        <v>5</v>
      </c>
      <c r="H34" s="25">
        <v>150</v>
      </c>
      <c r="I34" s="25">
        <v>50</v>
      </c>
      <c r="J34" s="25">
        <v>20</v>
      </c>
      <c r="K34" s="25"/>
      <c r="L34" s="25">
        <v>30</v>
      </c>
      <c r="M34" s="25">
        <v>10</v>
      </c>
      <c r="N34" s="25">
        <f t="shared" si="2"/>
        <v>90</v>
      </c>
      <c r="O34" s="25"/>
      <c r="P34" s="25">
        <v>50</v>
      </c>
      <c r="Q34" s="27"/>
      <c r="R34" s="22" t="s">
        <v>44</v>
      </c>
    </row>
    <row r="35" spans="1:18" ht="12.75">
      <c r="A35" s="11">
        <v>6</v>
      </c>
      <c r="B35" s="71" t="s">
        <v>83</v>
      </c>
      <c r="C35" s="25"/>
      <c r="D35" s="77">
        <v>2</v>
      </c>
      <c r="E35" s="25"/>
      <c r="F35" s="25"/>
      <c r="G35" s="77">
        <v>3</v>
      </c>
      <c r="H35" s="25">
        <v>90</v>
      </c>
      <c r="I35" s="25">
        <v>30</v>
      </c>
      <c r="J35" s="25">
        <v>10</v>
      </c>
      <c r="K35" s="25"/>
      <c r="L35" s="70">
        <v>20</v>
      </c>
      <c r="M35" s="25">
        <f>H35*0.07</f>
        <v>6.300000000000001</v>
      </c>
      <c r="N35" s="25">
        <f t="shared" si="2"/>
        <v>53.7</v>
      </c>
      <c r="O35" s="25"/>
      <c r="P35" s="25">
        <v>30</v>
      </c>
      <c r="Q35" s="27"/>
      <c r="R35" s="22" t="s">
        <v>44</v>
      </c>
    </row>
    <row r="36" spans="1:18" s="59" customFormat="1" ht="12.75">
      <c r="A36" s="98" t="s">
        <v>12</v>
      </c>
      <c r="B36" s="98"/>
      <c r="C36" s="57"/>
      <c r="D36" s="57"/>
      <c r="E36" s="57"/>
      <c r="F36" s="57"/>
      <c r="G36" s="57">
        <f>SUM(G30:G35)</f>
        <v>24</v>
      </c>
      <c r="H36" s="57">
        <v>720</v>
      </c>
      <c r="I36" s="57">
        <v>224</v>
      </c>
      <c r="J36" s="57">
        <v>70</v>
      </c>
      <c r="K36" s="57">
        <f>SUM(K30:K35)</f>
        <v>0</v>
      </c>
      <c r="L36" s="57">
        <v>154</v>
      </c>
      <c r="M36" s="57">
        <v>50</v>
      </c>
      <c r="N36" s="57">
        <v>446</v>
      </c>
      <c r="O36" s="57">
        <v>72</v>
      </c>
      <c r="P36" s="57">
        <v>116</v>
      </c>
      <c r="Q36" s="57">
        <v>36</v>
      </c>
      <c r="R36" s="60"/>
    </row>
    <row r="37" spans="1:18" s="3" customFormat="1" ht="12.75">
      <c r="A37" s="118" t="s">
        <v>61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22"/>
    </row>
    <row r="38" spans="1:18" s="3" customFormat="1" ht="12.75">
      <c r="A38" s="11">
        <v>1</v>
      </c>
      <c r="B38" s="32" t="s">
        <v>51</v>
      </c>
      <c r="C38" s="28"/>
      <c r="D38" s="11">
        <v>3</v>
      </c>
      <c r="E38" s="11"/>
      <c r="F38" s="11"/>
      <c r="G38" s="11">
        <v>2</v>
      </c>
      <c r="H38" s="11">
        <v>60</v>
      </c>
      <c r="I38" s="11"/>
      <c r="J38" s="11"/>
      <c r="K38" s="11"/>
      <c r="L38" s="36"/>
      <c r="M38" s="36"/>
      <c r="N38" s="11"/>
      <c r="O38" s="11"/>
      <c r="P38" s="11"/>
      <c r="Q38" s="5"/>
      <c r="R38" s="22" t="s">
        <v>56</v>
      </c>
    </row>
    <row r="39" spans="1:18" s="3" customFormat="1" ht="12.75">
      <c r="A39" s="11">
        <v>2</v>
      </c>
      <c r="B39" s="32" t="s">
        <v>33</v>
      </c>
      <c r="C39" s="11"/>
      <c r="D39" s="11">
        <v>3</v>
      </c>
      <c r="E39" s="28"/>
      <c r="F39" s="28"/>
      <c r="G39" s="11">
        <v>10</v>
      </c>
      <c r="H39" s="11">
        <v>300</v>
      </c>
      <c r="I39" s="28"/>
      <c r="J39" s="28"/>
      <c r="K39" s="28"/>
      <c r="L39" s="28"/>
      <c r="M39" s="28"/>
      <c r="N39" s="28"/>
      <c r="O39" s="28"/>
      <c r="P39" s="28"/>
      <c r="Q39" s="68"/>
      <c r="R39" s="22" t="s">
        <v>44</v>
      </c>
    </row>
    <row r="40" spans="1:18" s="3" customFormat="1" ht="12.75">
      <c r="A40" s="11">
        <v>3</v>
      </c>
      <c r="B40" s="32" t="s">
        <v>34</v>
      </c>
      <c r="C40" s="11"/>
      <c r="D40" s="11">
        <v>3</v>
      </c>
      <c r="E40" s="28"/>
      <c r="F40" s="28"/>
      <c r="G40" s="11">
        <v>6</v>
      </c>
      <c r="H40" s="11">
        <v>180</v>
      </c>
      <c r="I40" s="28"/>
      <c r="J40" s="28"/>
      <c r="K40" s="28"/>
      <c r="L40" s="28"/>
      <c r="M40" s="28"/>
      <c r="N40" s="28"/>
      <c r="O40" s="28"/>
      <c r="P40" s="28"/>
      <c r="Q40" s="68"/>
      <c r="R40" s="22" t="s">
        <v>44</v>
      </c>
    </row>
    <row r="41" spans="1:18" s="3" customFormat="1" ht="12.75">
      <c r="A41" s="11">
        <v>4</v>
      </c>
      <c r="B41" s="32" t="s">
        <v>55</v>
      </c>
      <c r="C41" s="11"/>
      <c r="D41" s="11">
        <v>3</v>
      </c>
      <c r="E41" s="28"/>
      <c r="F41" s="28"/>
      <c r="G41" s="11">
        <v>2</v>
      </c>
      <c r="H41" s="11">
        <v>60</v>
      </c>
      <c r="I41" s="28"/>
      <c r="J41" s="28"/>
      <c r="K41" s="28"/>
      <c r="L41" s="28"/>
      <c r="M41" s="28"/>
      <c r="N41" s="28"/>
      <c r="O41" s="28"/>
      <c r="P41" s="28"/>
      <c r="Q41" s="68"/>
      <c r="R41" s="22" t="s">
        <v>44</v>
      </c>
    </row>
    <row r="42" spans="1:18" s="59" customFormat="1" ht="12.75">
      <c r="A42" s="98" t="s">
        <v>12</v>
      </c>
      <c r="B42" s="98"/>
      <c r="C42" s="56"/>
      <c r="D42" s="56"/>
      <c r="E42" s="56"/>
      <c r="F42" s="56"/>
      <c r="G42" s="56">
        <f>SUM(G38:G41)</f>
        <v>20</v>
      </c>
      <c r="H42" s="56">
        <f>SUM(H38:H41)</f>
        <v>600</v>
      </c>
      <c r="I42" s="56"/>
      <c r="J42" s="56"/>
      <c r="K42" s="56"/>
      <c r="L42" s="56"/>
      <c r="M42" s="56"/>
      <c r="N42" s="56"/>
      <c r="O42" s="56">
        <v>0</v>
      </c>
      <c r="P42" s="56">
        <v>0</v>
      </c>
      <c r="Q42" s="58">
        <v>0</v>
      </c>
      <c r="R42" s="61"/>
    </row>
    <row r="43" spans="1:18" ht="12.75">
      <c r="A43" s="112" t="s">
        <v>32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29"/>
      <c r="P43" s="10"/>
      <c r="Q43" s="4"/>
      <c r="R43" s="30"/>
    </row>
    <row r="44" spans="1:18" s="55" customFormat="1" ht="12.75">
      <c r="A44" s="113" t="s">
        <v>20</v>
      </c>
      <c r="B44" s="113"/>
      <c r="C44" s="113"/>
      <c r="D44" s="113"/>
      <c r="E44" s="113"/>
      <c r="F44" s="113"/>
      <c r="G44" s="53">
        <f aca="true" t="shared" si="3" ref="G44:Q44">G14+G18+G28+G36+G42</f>
        <v>90</v>
      </c>
      <c r="H44" s="53">
        <f t="shared" si="3"/>
        <v>2700</v>
      </c>
      <c r="I44" s="53">
        <f t="shared" si="3"/>
        <v>648</v>
      </c>
      <c r="J44" s="53">
        <f t="shared" si="3"/>
        <v>232</v>
      </c>
      <c r="K44" s="53">
        <f t="shared" si="3"/>
        <v>0</v>
      </c>
      <c r="L44" s="53">
        <f t="shared" si="3"/>
        <v>416</v>
      </c>
      <c r="M44" s="53">
        <f t="shared" si="3"/>
        <v>142.4</v>
      </c>
      <c r="N44" s="53">
        <f t="shared" si="3"/>
        <v>1279.6</v>
      </c>
      <c r="O44" s="53">
        <f t="shared" si="3"/>
        <v>332</v>
      </c>
      <c r="P44" s="53">
        <f t="shared" si="3"/>
        <v>310</v>
      </c>
      <c r="Q44" s="53">
        <f t="shared" si="3"/>
        <v>36</v>
      </c>
      <c r="R44" s="54"/>
    </row>
    <row r="45" spans="1:18" ht="12.75">
      <c r="A45" s="111" t="s">
        <v>21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74"/>
      <c r="N45" s="12"/>
      <c r="O45" s="31">
        <f>O44/O9</f>
        <v>18.444444444444443</v>
      </c>
      <c r="P45" s="31">
        <f>P44/P9</f>
        <v>18.235294117647058</v>
      </c>
      <c r="Q45" s="31">
        <f>Q44/Q9</f>
        <v>7.2</v>
      </c>
      <c r="R45" s="7"/>
    </row>
    <row r="46" spans="1:18" ht="12.75">
      <c r="A46" s="111" t="s">
        <v>22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74"/>
      <c r="N46" s="12"/>
      <c r="O46" s="13">
        <v>4</v>
      </c>
      <c r="P46" s="13">
        <v>4</v>
      </c>
      <c r="Q46" s="14" t="s">
        <v>64</v>
      </c>
      <c r="R46" s="7"/>
    </row>
    <row r="47" spans="1:18" ht="12.75">
      <c r="A47" s="111" t="s">
        <v>23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74"/>
      <c r="N47" s="12"/>
      <c r="O47" s="13">
        <v>4</v>
      </c>
      <c r="P47" s="13">
        <v>4</v>
      </c>
      <c r="Q47" s="14">
        <v>1</v>
      </c>
      <c r="R47" s="7"/>
    </row>
    <row r="48" spans="1:18" ht="12.75">
      <c r="A48" s="111" t="s">
        <v>24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74"/>
      <c r="N48" s="12"/>
      <c r="O48" s="12"/>
      <c r="P48" s="15"/>
      <c r="Q48" s="16"/>
      <c r="R48" s="7"/>
    </row>
    <row r="49" spans="1:18" ht="12.75">
      <c r="A49" s="111" t="s">
        <v>25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74"/>
      <c r="N49" s="12"/>
      <c r="O49" s="12"/>
      <c r="P49" s="15"/>
      <c r="Q49" s="16"/>
      <c r="R49" s="7"/>
    </row>
    <row r="50" spans="1:18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/>
      <c r="O50" s="18"/>
      <c r="P50" s="19"/>
      <c r="Q50" s="20"/>
      <c r="R50" s="21"/>
    </row>
    <row r="51" spans="1:18" s="8" customFormat="1" ht="15.75">
      <c r="A51" s="114" t="s">
        <v>26</v>
      </c>
      <c r="B51" s="114"/>
      <c r="C51" s="114"/>
      <c r="D51" s="114"/>
      <c r="E51" s="114"/>
      <c r="F51" s="114"/>
      <c r="G51" s="23"/>
      <c r="H51" s="23"/>
      <c r="I51" s="23"/>
      <c r="J51" s="23"/>
      <c r="K51" s="23"/>
      <c r="L51" s="23"/>
      <c r="M51" s="23"/>
      <c r="N51" s="109"/>
      <c r="O51" s="109"/>
      <c r="P51" s="109"/>
      <c r="Q51" s="109"/>
      <c r="R51" s="109"/>
    </row>
    <row r="52" spans="1:18" s="1" customFormat="1" ht="11.25">
      <c r="A52" s="24"/>
      <c r="B52" s="24"/>
      <c r="C52" s="24"/>
      <c r="D52" s="24"/>
      <c r="E52" s="24"/>
      <c r="F52" s="24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8"/>
      <c r="R52" s="108"/>
    </row>
    <row r="53" spans="1:18" s="8" customFormat="1" ht="15.75">
      <c r="A53" s="110" t="s">
        <v>27</v>
      </c>
      <c r="B53" s="110"/>
      <c r="C53" s="110"/>
      <c r="D53" s="110"/>
      <c r="E53" s="110"/>
      <c r="F53" s="110"/>
      <c r="G53" s="23"/>
      <c r="H53" s="23"/>
      <c r="I53" s="23"/>
      <c r="J53" s="23"/>
      <c r="K53" s="23"/>
      <c r="L53" s="23"/>
      <c r="M53" s="23"/>
      <c r="N53" s="109"/>
      <c r="O53" s="109"/>
      <c r="P53" s="109"/>
      <c r="Q53" s="109"/>
      <c r="R53" s="109"/>
    </row>
    <row r="54" spans="1:18" s="1" customFormat="1" ht="11.25">
      <c r="A54" s="24"/>
      <c r="B54" s="24"/>
      <c r="C54" s="24"/>
      <c r="D54" s="24"/>
      <c r="E54" s="24"/>
      <c r="F54" s="24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8"/>
      <c r="R54" s="108"/>
    </row>
  </sheetData>
  <sheetProtection/>
  <mergeCells count="52">
    <mergeCell ref="A29:R29"/>
    <mergeCell ref="A20:R20"/>
    <mergeCell ref="A36:B36"/>
    <mergeCell ref="A37:R37"/>
    <mergeCell ref="A11:R11"/>
    <mergeCell ref="G4:G9"/>
    <mergeCell ref="H4:N4"/>
    <mergeCell ref="B4:B9"/>
    <mergeCell ref="A28:B28"/>
    <mergeCell ref="A18:B18"/>
    <mergeCell ref="M5:M9"/>
    <mergeCell ref="E5:F5"/>
    <mergeCell ref="J6:L7"/>
    <mergeCell ref="D5:D9"/>
    <mergeCell ref="E6:E9"/>
    <mergeCell ref="L8:L9"/>
    <mergeCell ref="A53:F53"/>
    <mergeCell ref="A45:L45"/>
    <mergeCell ref="A42:B42"/>
    <mergeCell ref="A43:N43"/>
    <mergeCell ref="A44:F44"/>
    <mergeCell ref="A46:L46"/>
    <mergeCell ref="A47:L47"/>
    <mergeCell ref="A48:L48"/>
    <mergeCell ref="A49:L49"/>
    <mergeCell ref="A51:F51"/>
    <mergeCell ref="J54:R54"/>
    <mergeCell ref="N51:R51"/>
    <mergeCell ref="N53:R53"/>
    <mergeCell ref="G52:I52"/>
    <mergeCell ref="G54:I54"/>
    <mergeCell ref="J52:R52"/>
    <mergeCell ref="A10:R10"/>
    <mergeCell ref="I6:I9"/>
    <mergeCell ref="A4:A9"/>
    <mergeCell ref="O4:Q4"/>
    <mergeCell ref="H5:H9"/>
    <mergeCell ref="I5:L5"/>
    <mergeCell ref="J8:J9"/>
    <mergeCell ref="C4:F4"/>
    <mergeCell ref="C5:C9"/>
    <mergeCell ref="F6:F9"/>
    <mergeCell ref="A2:R2"/>
    <mergeCell ref="A19:R19"/>
    <mergeCell ref="O5:Q5"/>
    <mergeCell ref="O6:Q6"/>
    <mergeCell ref="O8:Q8"/>
    <mergeCell ref="A15:R15"/>
    <mergeCell ref="A14:B14"/>
    <mergeCell ref="R4:R9"/>
    <mergeCell ref="K8:K9"/>
    <mergeCell ref="N5:N9"/>
  </mergeCells>
  <printOptions/>
  <pageMargins left="0.15748031496062992" right="0.15748031496062992" top="0.2755905511811024" bottom="0.2755905511811024" header="0.2362204724409449" footer="0"/>
  <pageSetup fitToHeight="2" fitToWidth="1" horizontalDpi="600" verticalDpi="600" orientation="landscape" paperSize="9" scale="98" r:id="rId1"/>
  <headerFooter alignWithMargins="0">
    <oddHeader>&amp;CСпеціальність: 8.03050901 "Облік і аудит"</oddHead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Z66"/>
  <sheetViews>
    <sheetView tabSelected="1" view="pageBreakPreview" zoomScale="115" zoomScaleSheetLayoutView="115" zoomScalePageLayoutView="0" workbookViewId="0" topLeftCell="A29">
      <selection activeCell="A61" sqref="A61:L61"/>
    </sheetView>
  </sheetViews>
  <sheetFormatPr defaultColWidth="9.00390625" defaultRowHeight="12.75"/>
  <cols>
    <col min="1" max="1" width="3.00390625" style="0" customWidth="1"/>
    <col min="2" max="2" width="53.25390625" style="0" customWidth="1"/>
    <col min="3" max="3" width="3.00390625" style="0" customWidth="1"/>
    <col min="4" max="4" width="3.375" style="0" customWidth="1"/>
    <col min="5" max="6" width="3.75390625" style="0" customWidth="1"/>
    <col min="7" max="7" width="6.375" style="0" customWidth="1"/>
    <col min="8" max="8" width="6.00390625" style="0" customWidth="1"/>
    <col min="9" max="9" width="5.75390625" style="0" customWidth="1"/>
    <col min="10" max="10" width="6.00390625" style="0" customWidth="1"/>
    <col min="11" max="13" width="6.75390625" style="0" customWidth="1"/>
    <col min="14" max="15" width="5.75390625" style="0" customWidth="1"/>
    <col min="16" max="17" width="5.00390625" style="0" customWidth="1"/>
    <col min="18" max="18" width="4.75390625" style="0" customWidth="1"/>
    <col min="19" max="19" width="14.25390625" style="0" customWidth="1"/>
    <col min="20" max="20" width="10.75390625" style="0" customWidth="1"/>
    <col min="21" max="32" width="4.25390625" style="0" customWidth="1"/>
  </cols>
  <sheetData>
    <row r="2" spans="1:19" ht="18.75">
      <c r="A2" s="83" t="s">
        <v>73</v>
      </c>
      <c r="B2" s="83"/>
      <c r="C2" s="83"/>
      <c r="D2" s="83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4" spans="1:26" ht="27.75" customHeight="1">
      <c r="A4" s="103" t="s">
        <v>0</v>
      </c>
      <c r="B4" s="102" t="s">
        <v>1</v>
      </c>
      <c r="C4" s="102" t="s">
        <v>2</v>
      </c>
      <c r="D4" s="102"/>
      <c r="E4" s="102"/>
      <c r="F4" s="102"/>
      <c r="G4" s="103" t="s">
        <v>8</v>
      </c>
      <c r="H4" s="102" t="s">
        <v>9</v>
      </c>
      <c r="I4" s="102"/>
      <c r="J4" s="102"/>
      <c r="K4" s="102"/>
      <c r="L4" s="102"/>
      <c r="M4" s="102"/>
      <c r="N4" s="102"/>
      <c r="O4" s="104" t="s">
        <v>76</v>
      </c>
      <c r="P4" s="105"/>
      <c r="Q4" s="105"/>
      <c r="R4" s="106"/>
      <c r="S4" s="99" t="s">
        <v>19</v>
      </c>
      <c r="Z4" s="2"/>
    </row>
    <row r="5" spans="1:19" ht="15" customHeight="1">
      <c r="A5" s="103"/>
      <c r="B5" s="102"/>
      <c r="C5" s="103" t="s">
        <v>3</v>
      </c>
      <c r="D5" s="103" t="s">
        <v>4</v>
      </c>
      <c r="E5" s="102" t="s">
        <v>5</v>
      </c>
      <c r="F5" s="102"/>
      <c r="G5" s="103"/>
      <c r="H5" s="103" t="s">
        <v>10</v>
      </c>
      <c r="I5" s="102" t="s">
        <v>11</v>
      </c>
      <c r="J5" s="102"/>
      <c r="K5" s="102"/>
      <c r="L5" s="102"/>
      <c r="M5" s="115" t="s">
        <v>77</v>
      </c>
      <c r="N5" s="103" t="s">
        <v>17</v>
      </c>
      <c r="O5" s="88" t="s">
        <v>18</v>
      </c>
      <c r="P5" s="89"/>
      <c r="Q5" s="89"/>
      <c r="R5" s="90"/>
      <c r="S5" s="100"/>
    </row>
    <row r="6" spans="1:19" ht="12.75" customHeight="1">
      <c r="A6" s="103"/>
      <c r="B6" s="102"/>
      <c r="C6" s="103"/>
      <c r="D6" s="103"/>
      <c r="E6" s="103" t="s">
        <v>6</v>
      </c>
      <c r="F6" s="103" t="s">
        <v>7</v>
      </c>
      <c r="G6" s="103"/>
      <c r="H6" s="103"/>
      <c r="I6" s="103" t="s">
        <v>12</v>
      </c>
      <c r="J6" s="102" t="s">
        <v>13</v>
      </c>
      <c r="K6" s="102"/>
      <c r="L6" s="102"/>
      <c r="M6" s="116"/>
      <c r="N6" s="103"/>
      <c r="O6" s="88" t="s">
        <v>29</v>
      </c>
      <c r="P6" s="89"/>
      <c r="Q6" s="89"/>
      <c r="R6" s="90"/>
      <c r="S6" s="100"/>
    </row>
    <row r="7" spans="1:19" ht="10.5" customHeight="1">
      <c r="A7" s="103"/>
      <c r="B7" s="102"/>
      <c r="C7" s="103"/>
      <c r="D7" s="103"/>
      <c r="E7" s="103"/>
      <c r="F7" s="103"/>
      <c r="G7" s="103"/>
      <c r="H7" s="103"/>
      <c r="I7" s="103"/>
      <c r="J7" s="102"/>
      <c r="K7" s="102"/>
      <c r="L7" s="102"/>
      <c r="M7" s="116"/>
      <c r="N7" s="103"/>
      <c r="O7" s="9">
        <v>1</v>
      </c>
      <c r="P7" s="9">
        <v>2</v>
      </c>
      <c r="Q7" s="9">
        <v>3</v>
      </c>
      <c r="R7" s="6">
        <v>4</v>
      </c>
      <c r="S7" s="100"/>
    </row>
    <row r="8" spans="1:19" ht="27" customHeight="1">
      <c r="A8" s="103"/>
      <c r="B8" s="102"/>
      <c r="C8" s="103"/>
      <c r="D8" s="103"/>
      <c r="E8" s="103"/>
      <c r="F8" s="103"/>
      <c r="G8" s="103"/>
      <c r="H8" s="103"/>
      <c r="I8" s="103"/>
      <c r="J8" s="102" t="s">
        <v>14</v>
      </c>
      <c r="K8" s="102" t="s">
        <v>15</v>
      </c>
      <c r="L8" s="102" t="s">
        <v>16</v>
      </c>
      <c r="M8" s="116"/>
      <c r="N8" s="103"/>
      <c r="O8" s="91" t="s">
        <v>30</v>
      </c>
      <c r="P8" s="92"/>
      <c r="Q8" s="92"/>
      <c r="R8" s="93"/>
      <c r="S8" s="100"/>
    </row>
    <row r="9" spans="1:19" ht="24" customHeight="1">
      <c r="A9" s="103"/>
      <c r="B9" s="102"/>
      <c r="C9" s="103"/>
      <c r="D9" s="103"/>
      <c r="E9" s="103"/>
      <c r="F9" s="103"/>
      <c r="G9" s="103"/>
      <c r="H9" s="103"/>
      <c r="I9" s="103"/>
      <c r="J9" s="102"/>
      <c r="K9" s="102"/>
      <c r="L9" s="102"/>
      <c r="M9" s="117"/>
      <c r="N9" s="103"/>
      <c r="O9" s="9">
        <v>18</v>
      </c>
      <c r="P9" s="9">
        <v>17</v>
      </c>
      <c r="Q9" s="9">
        <v>18</v>
      </c>
      <c r="R9" s="73">
        <v>4</v>
      </c>
      <c r="S9" s="101"/>
    </row>
    <row r="10" spans="1:19" ht="18" customHeight="1">
      <c r="A10" s="85" t="s">
        <v>57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</row>
    <row r="11" spans="1:19" ht="12.75" customHeight="1">
      <c r="A11" s="94" t="s">
        <v>59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123"/>
    </row>
    <row r="12" spans="1:19" ht="12.75">
      <c r="A12" s="40">
        <v>1</v>
      </c>
      <c r="B12" s="71" t="s">
        <v>81</v>
      </c>
      <c r="C12" s="40"/>
      <c r="D12" s="80">
        <v>3</v>
      </c>
      <c r="E12" s="40"/>
      <c r="F12" s="40"/>
      <c r="G12" s="80">
        <v>3</v>
      </c>
      <c r="H12" s="79">
        <v>90</v>
      </c>
      <c r="I12" s="25">
        <v>28</v>
      </c>
      <c r="J12" s="25">
        <v>12</v>
      </c>
      <c r="K12" s="25"/>
      <c r="L12" s="25">
        <v>16</v>
      </c>
      <c r="M12" s="25">
        <v>6</v>
      </c>
      <c r="N12" s="25">
        <v>56</v>
      </c>
      <c r="O12" s="42"/>
      <c r="P12" s="44"/>
      <c r="Q12" s="44">
        <v>28</v>
      </c>
      <c r="R12" s="45"/>
      <c r="S12" s="46" t="s">
        <v>39</v>
      </c>
    </row>
    <row r="13" spans="1:19" ht="12.75">
      <c r="A13" s="40">
        <v>3</v>
      </c>
      <c r="B13" s="72" t="s">
        <v>84</v>
      </c>
      <c r="C13" s="40"/>
      <c r="D13" s="80">
        <v>2</v>
      </c>
      <c r="E13" s="40"/>
      <c r="F13" s="40"/>
      <c r="G13" s="80">
        <v>3</v>
      </c>
      <c r="H13" s="79">
        <v>90</v>
      </c>
      <c r="I13" s="25">
        <v>30</v>
      </c>
      <c r="J13" s="25">
        <v>10</v>
      </c>
      <c r="K13" s="25"/>
      <c r="L13" s="70">
        <v>20</v>
      </c>
      <c r="M13" s="70">
        <v>6</v>
      </c>
      <c r="N13" s="25">
        <v>54</v>
      </c>
      <c r="O13" s="42"/>
      <c r="P13" s="44">
        <v>30</v>
      </c>
      <c r="Q13" s="44"/>
      <c r="R13" s="45"/>
      <c r="S13" s="46" t="s">
        <v>35</v>
      </c>
    </row>
    <row r="14" spans="1:19" s="59" customFormat="1" ht="12.75">
      <c r="A14" s="98" t="s">
        <v>12</v>
      </c>
      <c r="B14" s="98"/>
      <c r="C14" s="57"/>
      <c r="D14" s="57"/>
      <c r="E14" s="57"/>
      <c r="F14" s="57"/>
      <c r="G14" s="57">
        <f>SUM(G12:G13)</f>
        <v>6</v>
      </c>
      <c r="H14" s="57">
        <f>SUM(H12:H13)</f>
        <v>180</v>
      </c>
      <c r="I14" s="57">
        <v>58</v>
      </c>
      <c r="J14" s="57">
        <v>22</v>
      </c>
      <c r="K14" s="57">
        <f>SUM(K12:K13)</f>
        <v>0</v>
      </c>
      <c r="L14" s="57">
        <v>36</v>
      </c>
      <c r="M14" s="57">
        <v>12</v>
      </c>
      <c r="N14" s="57">
        <v>110</v>
      </c>
      <c r="O14" s="57">
        <f>SUM(O12:O13)</f>
        <v>0</v>
      </c>
      <c r="P14" s="57">
        <v>30</v>
      </c>
      <c r="Q14" s="57">
        <v>28</v>
      </c>
      <c r="R14" s="57">
        <f>SUM(R12:R13)</f>
        <v>0</v>
      </c>
      <c r="S14" s="58"/>
    </row>
    <row r="15" spans="1:19" ht="15.75" customHeight="1">
      <c r="A15" s="133" t="s">
        <v>58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5"/>
    </row>
    <row r="16" spans="1:19" ht="12.75">
      <c r="A16" s="64">
        <v>1</v>
      </c>
      <c r="B16" s="65" t="s">
        <v>74</v>
      </c>
      <c r="C16" s="47"/>
      <c r="D16" s="47">
        <v>1</v>
      </c>
      <c r="E16" s="47"/>
      <c r="F16" s="47"/>
      <c r="G16" s="48">
        <v>3</v>
      </c>
      <c r="H16" s="49">
        <v>90</v>
      </c>
      <c r="I16" s="25">
        <v>30</v>
      </c>
      <c r="J16" s="25">
        <v>10</v>
      </c>
      <c r="K16" s="25"/>
      <c r="L16" s="70">
        <v>20</v>
      </c>
      <c r="M16" s="70">
        <v>6</v>
      </c>
      <c r="N16" s="25">
        <v>54</v>
      </c>
      <c r="O16" s="44">
        <v>30</v>
      </c>
      <c r="P16" s="44"/>
      <c r="Q16" s="44"/>
      <c r="R16" s="45"/>
      <c r="S16" s="46" t="s">
        <v>44</v>
      </c>
    </row>
    <row r="17" spans="1:19" ht="14.25" customHeight="1">
      <c r="A17" s="40">
        <v>2</v>
      </c>
      <c r="B17" s="71" t="s">
        <v>85</v>
      </c>
      <c r="C17" s="44"/>
      <c r="D17" s="67">
        <v>2</v>
      </c>
      <c r="E17" s="44"/>
      <c r="F17" s="44"/>
      <c r="G17" s="79">
        <v>3</v>
      </c>
      <c r="H17" s="79">
        <v>90</v>
      </c>
      <c r="I17" s="25">
        <v>30</v>
      </c>
      <c r="J17" s="25">
        <v>10</v>
      </c>
      <c r="K17" s="25"/>
      <c r="L17" s="70">
        <v>20</v>
      </c>
      <c r="M17" s="70">
        <v>6</v>
      </c>
      <c r="N17" s="25">
        <v>54</v>
      </c>
      <c r="O17" s="42"/>
      <c r="P17" s="44">
        <v>30</v>
      </c>
      <c r="Q17" s="44"/>
      <c r="R17" s="45"/>
      <c r="S17" s="35" t="s">
        <v>86</v>
      </c>
    </row>
    <row r="18" spans="1:19" s="59" customFormat="1" ht="12.75">
      <c r="A18" s="98" t="s">
        <v>12</v>
      </c>
      <c r="B18" s="98"/>
      <c r="C18" s="57"/>
      <c r="D18" s="57"/>
      <c r="E18" s="57"/>
      <c r="F18" s="57"/>
      <c r="G18" s="57">
        <f>SUM(G16:G17)</f>
        <v>6</v>
      </c>
      <c r="H18" s="57">
        <f>SUM(H16:H17)</f>
        <v>180</v>
      </c>
      <c r="I18" s="57">
        <v>60</v>
      </c>
      <c r="J18" s="57">
        <v>20</v>
      </c>
      <c r="K18" s="57">
        <f>SUM(K16:K17)</f>
        <v>0</v>
      </c>
      <c r="L18" s="57">
        <v>40</v>
      </c>
      <c r="M18" s="57">
        <v>12</v>
      </c>
      <c r="N18" s="57">
        <v>108</v>
      </c>
      <c r="O18" s="57">
        <f>SUM(O16:O17)</f>
        <v>30</v>
      </c>
      <c r="P18" s="57">
        <v>30</v>
      </c>
      <c r="Q18" s="57">
        <f>SUM(Q16:Q17)</f>
        <v>0</v>
      </c>
      <c r="R18" s="57">
        <f>SUM(R16:R17)</f>
        <v>0</v>
      </c>
      <c r="S18" s="60"/>
    </row>
    <row r="19" spans="1:19" ht="16.5" customHeight="1">
      <c r="A19" s="130" t="s">
        <v>60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2"/>
    </row>
    <row r="20" spans="1:19" ht="12.75" customHeight="1">
      <c r="A20" s="124" t="s">
        <v>46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6"/>
    </row>
    <row r="21" spans="1:19" ht="13.5" customHeight="1">
      <c r="A21" s="40">
        <v>1</v>
      </c>
      <c r="B21" s="41" t="s">
        <v>41</v>
      </c>
      <c r="C21" s="44">
        <v>1</v>
      </c>
      <c r="D21" s="44"/>
      <c r="E21" s="44"/>
      <c r="F21" s="44"/>
      <c r="G21" s="44">
        <v>5</v>
      </c>
      <c r="H21" s="44">
        <v>150</v>
      </c>
      <c r="I21" s="25">
        <v>50</v>
      </c>
      <c r="J21" s="25">
        <v>20</v>
      </c>
      <c r="K21" s="25"/>
      <c r="L21" s="25">
        <v>30</v>
      </c>
      <c r="M21" s="25">
        <v>10</v>
      </c>
      <c r="N21" s="25">
        <f>H21-I21-M21</f>
        <v>90</v>
      </c>
      <c r="O21" s="44">
        <v>50</v>
      </c>
      <c r="P21" s="44"/>
      <c r="Q21" s="44"/>
      <c r="R21" s="45"/>
      <c r="S21" s="46" t="s">
        <v>40</v>
      </c>
    </row>
    <row r="22" spans="1:19" ht="12.75">
      <c r="A22" s="40">
        <v>2</v>
      </c>
      <c r="B22" s="41" t="s">
        <v>36</v>
      </c>
      <c r="C22" s="44">
        <v>1</v>
      </c>
      <c r="D22" s="44"/>
      <c r="E22" s="44"/>
      <c r="F22" s="44"/>
      <c r="G22" s="44">
        <v>4</v>
      </c>
      <c r="H22" s="44">
        <v>120</v>
      </c>
      <c r="I22" s="25">
        <v>36</v>
      </c>
      <c r="J22" s="25">
        <v>10</v>
      </c>
      <c r="K22" s="25"/>
      <c r="L22" s="25">
        <v>26</v>
      </c>
      <c r="M22" s="25">
        <f aca="true" t="shared" si="0" ref="M22:M28">H22*0.07</f>
        <v>8.4</v>
      </c>
      <c r="N22" s="25">
        <f aca="true" t="shared" si="1" ref="N22:N28">H22-I22-M22</f>
        <v>75.6</v>
      </c>
      <c r="O22" s="44">
        <v>36</v>
      </c>
      <c r="P22" s="44"/>
      <c r="Q22" s="44"/>
      <c r="R22" s="45"/>
      <c r="S22" s="46" t="s">
        <v>44</v>
      </c>
    </row>
    <row r="23" spans="1:19" ht="12.75">
      <c r="A23" s="40">
        <v>3</v>
      </c>
      <c r="B23" s="41" t="s">
        <v>37</v>
      </c>
      <c r="C23" s="44">
        <v>2</v>
      </c>
      <c r="D23" s="44"/>
      <c r="E23" s="44"/>
      <c r="F23" s="44"/>
      <c r="G23" s="44">
        <v>4</v>
      </c>
      <c r="H23" s="44">
        <v>120</v>
      </c>
      <c r="I23" s="25">
        <v>36</v>
      </c>
      <c r="J23" s="25">
        <v>10</v>
      </c>
      <c r="K23" s="25"/>
      <c r="L23" s="25">
        <v>26</v>
      </c>
      <c r="M23" s="25">
        <f t="shared" si="0"/>
        <v>8.4</v>
      </c>
      <c r="N23" s="25">
        <f t="shared" si="1"/>
        <v>75.6</v>
      </c>
      <c r="O23" s="44"/>
      <c r="P23" s="44">
        <v>36</v>
      </c>
      <c r="Q23" s="44"/>
      <c r="R23" s="45"/>
      <c r="S23" s="46" t="s">
        <v>44</v>
      </c>
    </row>
    <row r="24" spans="1:19" ht="25.5">
      <c r="A24" s="40">
        <v>4</v>
      </c>
      <c r="B24" s="41" t="s">
        <v>50</v>
      </c>
      <c r="C24" s="44">
        <v>3</v>
      </c>
      <c r="D24" s="44"/>
      <c r="E24" s="44"/>
      <c r="F24" s="44"/>
      <c r="G24" s="44">
        <v>4</v>
      </c>
      <c r="H24" s="44">
        <v>120</v>
      </c>
      <c r="I24" s="25">
        <v>36</v>
      </c>
      <c r="J24" s="25">
        <v>10</v>
      </c>
      <c r="K24" s="25"/>
      <c r="L24" s="25">
        <v>26</v>
      </c>
      <c r="M24" s="25">
        <f t="shared" si="0"/>
        <v>8.4</v>
      </c>
      <c r="N24" s="25">
        <f t="shared" si="1"/>
        <v>75.6</v>
      </c>
      <c r="O24" s="44"/>
      <c r="P24" s="44"/>
      <c r="Q24" s="44">
        <v>36</v>
      </c>
      <c r="R24" s="45"/>
      <c r="S24" s="46" t="s">
        <v>44</v>
      </c>
    </row>
    <row r="25" spans="1:19" ht="12.75">
      <c r="A25" s="40">
        <v>5</v>
      </c>
      <c r="B25" s="41" t="s">
        <v>42</v>
      </c>
      <c r="C25" s="44">
        <v>2</v>
      </c>
      <c r="D25" s="44"/>
      <c r="E25" s="44"/>
      <c r="F25" s="44"/>
      <c r="G25" s="44">
        <v>5</v>
      </c>
      <c r="H25" s="44">
        <v>150</v>
      </c>
      <c r="I25" s="25">
        <v>50</v>
      </c>
      <c r="J25" s="25">
        <v>20</v>
      </c>
      <c r="K25" s="25"/>
      <c r="L25" s="25">
        <v>30</v>
      </c>
      <c r="M25" s="25">
        <v>10</v>
      </c>
      <c r="N25" s="25">
        <f t="shared" si="1"/>
        <v>90</v>
      </c>
      <c r="O25" s="44"/>
      <c r="P25" s="44">
        <v>50</v>
      </c>
      <c r="Q25" s="44"/>
      <c r="R25" s="45"/>
      <c r="S25" s="46" t="s">
        <v>44</v>
      </c>
    </row>
    <row r="26" spans="1:19" ht="12.75">
      <c r="A26" s="40">
        <v>6</v>
      </c>
      <c r="B26" s="41" t="s">
        <v>49</v>
      </c>
      <c r="C26" s="44">
        <v>1</v>
      </c>
      <c r="D26" s="44"/>
      <c r="E26" s="44"/>
      <c r="F26" s="44"/>
      <c r="G26" s="44">
        <v>5</v>
      </c>
      <c r="H26" s="44">
        <v>150</v>
      </c>
      <c r="I26" s="25">
        <v>50</v>
      </c>
      <c r="J26" s="25">
        <v>20</v>
      </c>
      <c r="K26" s="25"/>
      <c r="L26" s="25">
        <v>30</v>
      </c>
      <c r="M26" s="25">
        <v>10</v>
      </c>
      <c r="N26" s="25">
        <f t="shared" si="1"/>
        <v>90</v>
      </c>
      <c r="O26" s="44">
        <v>50</v>
      </c>
      <c r="P26" s="44"/>
      <c r="Q26" s="44"/>
      <c r="R26" s="45"/>
      <c r="S26" s="46" t="s">
        <v>44</v>
      </c>
    </row>
    <row r="27" spans="1:19" ht="12.75">
      <c r="A27" s="40">
        <v>7</v>
      </c>
      <c r="B27" s="41" t="s">
        <v>38</v>
      </c>
      <c r="C27" s="44">
        <v>1</v>
      </c>
      <c r="D27" s="44"/>
      <c r="E27" s="44"/>
      <c r="F27" s="44"/>
      <c r="G27" s="44">
        <v>4</v>
      </c>
      <c r="H27" s="44">
        <v>120</v>
      </c>
      <c r="I27" s="25">
        <v>36</v>
      </c>
      <c r="J27" s="25">
        <v>10</v>
      </c>
      <c r="K27" s="25"/>
      <c r="L27" s="25">
        <v>26</v>
      </c>
      <c r="M27" s="25">
        <f t="shared" si="0"/>
        <v>8.4</v>
      </c>
      <c r="N27" s="25">
        <f t="shared" si="1"/>
        <v>75.6</v>
      </c>
      <c r="O27" s="44">
        <v>36</v>
      </c>
      <c r="P27" s="44"/>
      <c r="Q27" s="44"/>
      <c r="R27" s="45"/>
      <c r="S27" s="46" t="s">
        <v>44</v>
      </c>
    </row>
    <row r="28" spans="1:19" ht="12.75">
      <c r="A28" s="40">
        <v>8</v>
      </c>
      <c r="B28" s="12" t="s">
        <v>68</v>
      </c>
      <c r="C28" s="44">
        <v>3</v>
      </c>
      <c r="D28" s="44"/>
      <c r="E28" s="44"/>
      <c r="F28" s="44"/>
      <c r="G28" s="44">
        <v>4</v>
      </c>
      <c r="H28" s="44">
        <v>120</v>
      </c>
      <c r="I28" s="25">
        <v>36</v>
      </c>
      <c r="J28" s="25">
        <v>10</v>
      </c>
      <c r="K28" s="25"/>
      <c r="L28" s="25">
        <v>26</v>
      </c>
      <c r="M28" s="25">
        <f t="shared" si="0"/>
        <v>8.4</v>
      </c>
      <c r="N28" s="25">
        <f t="shared" si="1"/>
        <v>75.6</v>
      </c>
      <c r="O28" s="44"/>
      <c r="P28" s="44"/>
      <c r="Q28" s="44">
        <v>36</v>
      </c>
      <c r="R28" s="45"/>
      <c r="S28" s="46" t="s">
        <v>44</v>
      </c>
    </row>
    <row r="29" spans="1:19" s="59" customFormat="1" ht="12.75">
      <c r="A29" s="98" t="s">
        <v>12</v>
      </c>
      <c r="B29" s="98"/>
      <c r="C29" s="57"/>
      <c r="D29" s="57"/>
      <c r="E29" s="57"/>
      <c r="F29" s="57"/>
      <c r="G29" s="57">
        <f aca="true" t="shared" si="2" ref="G29:R29">SUM(G21:G28)</f>
        <v>35</v>
      </c>
      <c r="H29" s="57">
        <f>SUM(H21:H28)</f>
        <v>1050</v>
      </c>
      <c r="I29" s="57">
        <f t="shared" si="2"/>
        <v>330</v>
      </c>
      <c r="J29" s="57">
        <f t="shared" si="2"/>
        <v>110</v>
      </c>
      <c r="K29" s="57">
        <f t="shared" si="2"/>
        <v>0</v>
      </c>
      <c r="L29" s="57">
        <f t="shared" si="2"/>
        <v>220</v>
      </c>
      <c r="M29" s="57">
        <f>SUM(M21:M28)</f>
        <v>72</v>
      </c>
      <c r="N29" s="57">
        <f t="shared" si="2"/>
        <v>648</v>
      </c>
      <c r="O29" s="57">
        <f t="shared" si="2"/>
        <v>172</v>
      </c>
      <c r="P29" s="57">
        <f t="shared" si="2"/>
        <v>86</v>
      </c>
      <c r="Q29" s="57">
        <f t="shared" si="2"/>
        <v>72</v>
      </c>
      <c r="R29" s="57">
        <f t="shared" si="2"/>
        <v>0</v>
      </c>
      <c r="S29" s="60"/>
    </row>
    <row r="30" spans="1:19" ht="12.75" customHeight="1">
      <c r="A30" s="124" t="s">
        <v>48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6"/>
    </row>
    <row r="31" spans="1:19" ht="17.25" customHeight="1">
      <c r="A31" s="40">
        <v>1</v>
      </c>
      <c r="B31" s="51" t="s">
        <v>43</v>
      </c>
      <c r="C31" s="44"/>
      <c r="D31" s="44">
        <v>3</v>
      </c>
      <c r="E31" s="44"/>
      <c r="F31" s="44"/>
      <c r="G31" s="44">
        <v>3</v>
      </c>
      <c r="H31" s="44">
        <v>90</v>
      </c>
      <c r="I31" s="25">
        <v>30</v>
      </c>
      <c r="J31" s="25">
        <v>10</v>
      </c>
      <c r="K31" s="25"/>
      <c r="L31" s="70">
        <v>20</v>
      </c>
      <c r="M31" s="70">
        <v>6</v>
      </c>
      <c r="N31" s="25">
        <v>54</v>
      </c>
      <c r="O31" s="44"/>
      <c r="P31" s="44"/>
      <c r="Q31" s="44">
        <v>30</v>
      </c>
      <c r="R31" s="45"/>
      <c r="S31" s="46" t="s">
        <v>44</v>
      </c>
    </row>
    <row r="32" spans="1:19" ht="12.75">
      <c r="A32" s="40">
        <v>2</v>
      </c>
      <c r="B32" s="41" t="s">
        <v>45</v>
      </c>
      <c r="C32" s="44"/>
      <c r="D32" s="44">
        <v>2</v>
      </c>
      <c r="E32" s="44"/>
      <c r="F32" s="44"/>
      <c r="G32" s="44">
        <v>3</v>
      </c>
      <c r="H32" s="44">
        <v>90</v>
      </c>
      <c r="I32" s="25">
        <v>30</v>
      </c>
      <c r="J32" s="25">
        <v>10</v>
      </c>
      <c r="K32" s="25"/>
      <c r="L32" s="70">
        <v>20</v>
      </c>
      <c r="M32" s="70">
        <v>6</v>
      </c>
      <c r="N32" s="25">
        <v>54</v>
      </c>
      <c r="O32" s="44"/>
      <c r="P32" s="44">
        <v>30</v>
      </c>
      <c r="Q32" s="44"/>
      <c r="R32" s="45"/>
      <c r="S32" s="46" t="s">
        <v>44</v>
      </c>
    </row>
    <row r="33" spans="1:19" ht="12.75">
      <c r="A33" s="40">
        <v>3</v>
      </c>
      <c r="B33" s="12" t="s">
        <v>69</v>
      </c>
      <c r="C33" s="44"/>
      <c r="D33" s="44">
        <v>1</v>
      </c>
      <c r="E33" s="44"/>
      <c r="F33" s="44"/>
      <c r="G33" s="44">
        <v>4</v>
      </c>
      <c r="H33" s="44">
        <v>120</v>
      </c>
      <c r="I33" s="25">
        <v>36</v>
      </c>
      <c r="J33" s="25">
        <v>10</v>
      </c>
      <c r="K33" s="25"/>
      <c r="L33" s="25">
        <v>26</v>
      </c>
      <c r="M33" s="70">
        <v>8</v>
      </c>
      <c r="N33" s="25">
        <v>76</v>
      </c>
      <c r="O33" s="44">
        <v>36</v>
      </c>
      <c r="P33" s="44"/>
      <c r="Q33" s="44"/>
      <c r="R33" s="45"/>
      <c r="S33" s="46" t="s">
        <v>44</v>
      </c>
    </row>
    <row r="34" spans="1:19" ht="12.75">
      <c r="A34" s="40">
        <v>4</v>
      </c>
      <c r="B34" s="41" t="s">
        <v>47</v>
      </c>
      <c r="C34" s="44"/>
      <c r="D34" s="44">
        <v>2</v>
      </c>
      <c r="E34" s="44"/>
      <c r="F34" s="44"/>
      <c r="G34" s="44">
        <v>3</v>
      </c>
      <c r="H34" s="44">
        <v>90</v>
      </c>
      <c r="I34" s="25">
        <v>30</v>
      </c>
      <c r="J34" s="25">
        <v>10</v>
      </c>
      <c r="K34" s="25"/>
      <c r="L34" s="70">
        <v>20</v>
      </c>
      <c r="M34" s="70">
        <v>6</v>
      </c>
      <c r="N34" s="25">
        <v>54</v>
      </c>
      <c r="O34" s="44"/>
      <c r="P34" s="44">
        <v>30</v>
      </c>
      <c r="Q34" s="44"/>
      <c r="R34" s="45"/>
      <c r="S34" s="46" t="s">
        <v>44</v>
      </c>
    </row>
    <row r="35" spans="1:19" ht="12.75">
      <c r="A35" s="40"/>
      <c r="B35" s="41"/>
      <c r="C35" s="44"/>
      <c r="D35" s="44"/>
      <c r="E35" s="44"/>
      <c r="F35" s="44"/>
      <c r="G35" s="44"/>
      <c r="H35" s="44"/>
      <c r="I35" s="42"/>
      <c r="J35" s="43"/>
      <c r="K35" s="43"/>
      <c r="L35" s="43"/>
      <c r="M35" s="43"/>
      <c r="N35" s="42"/>
      <c r="O35" s="44"/>
      <c r="P35" s="44"/>
      <c r="Q35" s="44"/>
      <c r="R35" s="45"/>
      <c r="S35" s="46"/>
    </row>
    <row r="36" spans="1:19" s="63" customFormat="1" ht="12.75">
      <c r="A36" s="98" t="s">
        <v>12</v>
      </c>
      <c r="B36" s="98"/>
      <c r="C36" s="62"/>
      <c r="D36" s="62"/>
      <c r="E36" s="62"/>
      <c r="F36" s="62"/>
      <c r="G36" s="57">
        <v>13</v>
      </c>
      <c r="H36" s="57">
        <f>SUM(H31:H35)</f>
        <v>390</v>
      </c>
      <c r="I36" s="57">
        <f>SUM(I31:I35)</f>
        <v>126</v>
      </c>
      <c r="J36" s="57">
        <f>SUM(J31:J35)</f>
        <v>40</v>
      </c>
      <c r="K36" s="57"/>
      <c r="L36" s="57">
        <f>SUM(L31:L35)</f>
        <v>86</v>
      </c>
      <c r="M36" s="57">
        <v>26</v>
      </c>
      <c r="N36" s="57">
        <f>SUM(N31:N35)</f>
        <v>238</v>
      </c>
      <c r="O36" s="57">
        <f>SUM(O31:O35)</f>
        <v>36</v>
      </c>
      <c r="P36" s="57">
        <f>SUM(P31:P35)</f>
        <v>60</v>
      </c>
      <c r="Q36" s="57">
        <f>SUM(Q31:Q35)</f>
        <v>30</v>
      </c>
      <c r="R36" s="69">
        <v>0</v>
      </c>
      <c r="S36" s="61"/>
    </row>
    <row r="37" spans="1:19" ht="15.75">
      <c r="A37" s="136" t="s">
        <v>62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7"/>
    </row>
    <row r="38" spans="1:19" ht="12.75" customHeight="1">
      <c r="A38" s="40">
        <v>1</v>
      </c>
      <c r="B38" s="71" t="s">
        <v>80</v>
      </c>
      <c r="C38" s="67"/>
      <c r="D38" s="79">
        <v>1</v>
      </c>
      <c r="E38" s="67"/>
      <c r="F38" s="67"/>
      <c r="G38" s="79">
        <v>3</v>
      </c>
      <c r="H38" s="79">
        <v>90</v>
      </c>
      <c r="I38" s="25">
        <v>30</v>
      </c>
      <c r="J38" s="25">
        <v>10</v>
      </c>
      <c r="K38" s="25"/>
      <c r="L38" s="70">
        <v>20</v>
      </c>
      <c r="M38" s="70">
        <f>H38*0.07</f>
        <v>6.300000000000001</v>
      </c>
      <c r="N38" s="25">
        <f>H38-I38-M38</f>
        <v>53.7</v>
      </c>
      <c r="O38" s="67">
        <v>30</v>
      </c>
      <c r="P38" s="67"/>
      <c r="Q38" s="67"/>
      <c r="R38" s="81"/>
      <c r="S38" s="82" t="s">
        <v>44</v>
      </c>
    </row>
    <row r="39" spans="1:19" ht="12.75" customHeight="1">
      <c r="A39" s="40">
        <v>3</v>
      </c>
      <c r="B39" s="71" t="s">
        <v>66</v>
      </c>
      <c r="C39" s="44"/>
      <c r="D39" s="44">
        <v>4</v>
      </c>
      <c r="E39" s="44"/>
      <c r="F39" s="44"/>
      <c r="G39" s="50">
        <v>3</v>
      </c>
      <c r="H39" s="50">
        <v>90</v>
      </c>
      <c r="I39" s="25">
        <v>30</v>
      </c>
      <c r="J39" s="25">
        <v>10</v>
      </c>
      <c r="K39" s="25"/>
      <c r="L39" s="70">
        <v>20</v>
      </c>
      <c r="M39" s="70">
        <f aca="true" t="shared" si="3" ref="M39:M47">H39*0.07</f>
        <v>6.300000000000001</v>
      </c>
      <c r="N39" s="25">
        <f aca="true" t="shared" si="4" ref="N39:N47">H39-I39-M39</f>
        <v>53.7</v>
      </c>
      <c r="O39" s="44"/>
      <c r="P39" s="44"/>
      <c r="Q39" s="44"/>
      <c r="R39" s="45">
        <v>30</v>
      </c>
      <c r="S39" s="46" t="s">
        <v>72</v>
      </c>
    </row>
    <row r="40" spans="1:19" ht="12.75" customHeight="1">
      <c r="A40" s="40">
        <v>4</v>
      </c>
      <c r="B40" s="72" t="s">
        <v>53</v>
      </c>
      <c r="C40" s="44"/>
      <c r="D40" s="44">
        <v>2</v>
      </c>
      <c r="E40" s="44"/>
      <c r="F40" s="44"/>
      <c r="G40" s="50">
        <v>4</v>
      </c>
      <c r="H40" s="50">
        <v>120</v>
      </c>
      <c r="I40" s="25">
        <v>36</v>
      </c>
      <c r="J40" s="25">
        <v>10</v>
      </c>
      <c r="K40" s="25"/>
      <c r="L40" s="25">
        <v>26</v>
      </c>
      <c r="M40" s="70">
        <f t="shared" si="3"/>
        <v>8.4</v>
      </c>
      <c r="N40" s="25">
        <f t="shared" si="4"/>
        <v>75.6</v>
      </c>
      <c r="O40" s="44"/>
      <c r="P40" s="44">
        <v>36</v>
      </c>
      <c r="Q40" s="44"/>
      <c r="R40" s="45"/>
      <c r="S40" s="46" t="s">
        <v>44</v>
      </c>
    </row>
    <row r="41" spans="1:19" ht="12.75" customHeight="1">
      <c r="A41" s="40">
        <v>5</v>
      </c>
      <c r="B41" s="72" t="s">
        <v>54</v>
      </c>
      <c r="C41" s="44"/>
      <c r="D41" s="44">
        <v>1</v>
      </c>
      <c r="E41" s="44"/>
      <c r="F41" s="44"/>
      <c r="G41" s="50">
        <v>4</v>
      </c>
      <c r="H41" s="50">
        <v>120</v>
      </c>
      <c r="I41" s="25">
        <v>36</v>
      </c>
      <c r="J41" s="25">
        <v>10</v>
      </c>
      <c r="K41" s="25"/>
      <c r="L41" s="70">
        <v>26</v>
      </c>
      <c r="M41" s="70">
        <f t="shared" si="3"/>
        <v>8.4</v>
      </c>
      <c r="N41" s="25">
        <f t="shared" si="4"/>
        <v>75.6</v>
      </c>
      <c r="O41" s="44">
        <v>36</v>
      </c>
      <c r="P41" s="44"/>
      <c r="Q41" s="44"/>
      <c r="R41" s="45"/>
      <c r="S41" s="46" t="s">
        <v>44</v>
      </c>
    </row>
    <row r="42" spans="1:19" ht="12.75" customHeight="1">
      <c r="A42" s="40">
        <v>6</v>
      </c>
      <c r="B42" s="72" t="s">
        <v>63</v>
      </c>
      <c r="C42" s="44"/>
      <c r="D42" s="44">
        <v>3</v>
      </c>
      <c r="E42" s="44"/>
      <c r="F42" s="44"/>
      <c r="G42" s="50">
        <v>3</v>
      </c>
      <c r="H42" s="50">
        <v>90</v>
      </c>
      <c r="I42" s="25">
        <v>30</v>
      </c>
      <c r="J42" s="25">
        <v>10</v>
      </c>
      <c r="K42" s="25"/>
      <c r="L42" s="70">
        <v>20</v>
      </c>
      <c r="M42" s="70">
        <f t="shared" si="3"/>
        <v>6.300000000000001</v>
      </c>
      <c r="N42" s="25">
        <f t="shared" si="4"/>
        <v>53.7</v>
      </c>
      <c r="O42" s="44"/>
      <c r="P42" s="44"/>
      <c r="Q42" s="44">
        <v>30</v>
      </c>
      <c r="R42" s="45"/>
      <c r="S42" s="76" t="s">
        <v>79</v>
      </c>
    </row>
    <row r="43" spans="1:19" ht="12.75" customHeight="1">
      <c r="A43" s="40">
        <v>7</v>
      </c>
      <c r="B43" s="71" t="s">
        <v>52</v>
      </c>
      <c r="C43" s="44">
        <v>2</v>
      </c>
      <c r="D43" s="44"/>
      <c r="E43" s="44"/>
      <c r="F43" s="44"/>
      <c r="G43" s="50">
        <v>5</v>
      </c>
      <c r="H43" s="50">
        <v>150</v>
      </c>
      <c r="I43" s="25">
        <v>50</v>
      </c>
      <c r="J43" s="25">
        <v>20</v>
      </c>
      <c r="K43" s="25"/>
      <c r="L43" s="25">
        <v>30</v>
      </c>
      <c r="M43" s="70">
        <v>10</v>
      </c>
      <c r="N43" s="25">
        <f t="shared" si="4"/>
        <v>90</v>
      </c>
      <c r="O43" s="44"/>
      <c r="P43" s="44">
        <v>50</v>
      </c>
      <c r="Q43" s="44"/>
      <c r="R43" s="45"/>
      <c r="S43" s="46" t="s">
        <v>44</v>
      </c>
    </row>
    <row r="44" spans="1:19" ht="12.75" customHeight="1">
      <c r="A44" s="40">
        <v>8</v>
      </c>
      <c r="B44" s="71" t="s">
        <v>71</v>
      </c>
      <c r="C44" s="44"/>
      <c r="D44" s="44">
        <v>3</v>
      </c>
      <c r="E44" s="44"/>
      <c r="F44" s="44"/>
      <c r="G44" s="50">
        <v>3</v>
      </c>
      <c r="H44" s="50">
        <v>90</v>
      </c>
      <c r="I44" s="25">
        <v>30</v>
      </c>
      <c r="J44" s="25">
        <v>10</v>
      </c>
      <c r="K44" s="25"/>
      <c r="L44" s="70">
        <v>20</v>
      </c>
      <c r="M44" s="70">
        <f t="shared" si="3"/>
        <v>6.300000000000001</v>
      </c>
      <c r="N44" s="25">
        <f t="shared" si="4"/>
        <v>53.7</v>
      </c>
      <c r="O44" s="44"/>
      <c r="P44" s="44"/>
      <c r="Q44" s="44">
        <v>30</v>
      </c>
      <c r="R44" s="45"/>
      <c r="S44" s="46" t="s">
        <v>78</v>
      </c>
    </row>
    <row r="45" spans="1:19" ht="15" customHeight="1">
      <c r="A45" s="40">
        <v>9</v>
      </c>
      <c r="B45" s="71" t="s">
        <v>65</v>
      </c>
      <c r="C45" s="44"/>
      <c r="D45" s="50">
        <v>4</v>
      </c>
      <c r="E45" s="44"/>
      <c r="F45" s="44"/>
      <c r="G45" s="50">
        <v>5</v>
      </c>
      <c r="H45" s="50">
        <v>150</v>
      </c>
      <c r="I45" s="25">
        <v>50</v>
      </c>
      <c r="J45" s="25">
        <v>20</v>
      </c>
      <c r="K45" s="25"/>
      <c r="L45" s="25">
        <v>30</v>
      </c>
      <c r="M45" s="70">
        <v>10</v>
      </c>
      <c r="N45" s="25">
        <f t="shared" si="4"/>
        <v>90</v>
      </c>
      <c r="O45" s="44"/>
      <c r="P45" s="44"/>
      <c r="Q45" s="44"/>
      <c r="R45" s="45">
        <v>50</v>
      </c>
      <c r="S45" s="46" t="s">
        <v>44</v>
      </c>
    </row>
    <row r="46" spans="1:19" ht="12.75" customHeight="1">
      <c r="A46" s="40">
        <v>10</v>
      </c>
      <c r="B46" s="71" t="s">
        <v>70</v>
      </c>
      <c r="C46" s="44">
        <v>3</v>
      </c>
      <c r="D46" s="44"/>
      <c r="E46" s="44"/>
      <c r="F46" s="44"/>
      <c r="G46" s="50">
        <v>7</v>
      </c>
      <c r="H46" s="50">
        <v>210</v>
      </c>
      <c r="I46" s="44">
        <v>70</v>
      </c>
      <c r="J46" s="44">
        <v>26</v>
      </c>
      <c r="K46" s="44"/>
      <c r="L46" s="44">
        <v>44</v>
      </c>
      <c r="M46" s="70">
        <v>16</v>
      </c>
      <c r="N46" s="25">
        <f t="shared" si="4"/>
        <v>124</v>
      </c>
      <c r="O46" s="44"/>
      <c r="P46" s="44"/>
      <c r="Q46" s="44">
        <v>70</v>
      </c>
      <c r="R46" s="45"/>
      <c r="S46" s="46" t="s">
        <v>44</v>
      </c>
    </row>
    <row r="47" spans="1:19" ht="12.75">
      <c r="A47" s="40">
        <v>11</v>
      </c>
      <c r="B47" s="71" t="s">
        <v>82</v>
      </c>
      <c r="C47" s="44"/>
      <c r="D47" s="79">
        <v>3</v>
      </c>
      <c r="E47" s="44"/>
      <c r="F47" s="44"/>
      <c r="G47" s="79">
        <v>3</v>
      </c>
      <c r="H47" s="44">
        <v>90</v>
      </c>
      <c r="I47" s="25">
        <v>30</v>
      </c>
      <c r="J47" s="25">
        <v>10</v>
      </c>
      <c r="K47" s="25"/>
      <c r="L47" s="70">
        <v>20</v>
      </c>
      <c r="M47" s="70">
        <f t="shared" si="3"/>
        <v>6.300000000000001</v>
      </c>
      <c r="N47" s="25">
        <f t="shared" si="4"/>
        <v>53.7</v>
      </c>
      <c r="O47" s="44"/>
      <c r="P47" s="44"/>
      <c r="Q47" s="44">
        <v>30</v>
      </c>
      <c r="R47" s="45"/>
      <c r="S47" s="76" t="s">
        <v>79</v>
      </c>
    </row>
    <row r="48" spans="1:19" s="59" customFormat="1" ht="12.75">
      <c r="A48" s="98" t="s">
        <v>12</v>
      </c>
      <c r="B48" s="98"/>
      <c r="C48" s="57"/>
      <c r="D48" s="57"/>
      <c r="E48" s="57"/>
      <c r="F48" s="57"/>
      <c r="G48" s="57">
        <f>SUM(G38:G47)</f>
        <v>40</v>
      </c>
      <c r="H48" s="57">
        <v>1200</v>
      </c>
      <c r="I48" s="57">
        <v>392</v>
      </c>
      <c r="J48" s="57">
        <v>136</v>
      </c>
      <c r="K48" s="57">
        <f>SUM(K31:K42)</f>
        <v>0</v>
      </c>
      <c r="L48" s="57">
        <v>256</v>
      </c>
      <c r="M48" s="57">
        <v>84</v>
      </c>
      <c r="N48" s="57">
        <v>724</v>
      </c>
      <c r="O48" s="57">
        <f>SUM(O38:O47)</f>
        <v>66</v>
      </c>
      <c r="P48" s="57">
        <f>SUM(P38:P47)</f>
        <v>86</v>
      </c>
      <c r="Q48" s="57">
        <v>160</v>
      </c>
      <c r="R48" s="57">
        <f>SUM(R38:R47)</f>
        <v>80</v>
      </c>
      <c r="S48" s="60"/>
    </row>
    <row r="49" spans="1:19" s="3" customFormat="1" ht="12.75">
      <c r="A49" s="11"/>
      <c r="B49" s="28" t="s">
        <v>31</v>
      </c>
      <c r="C49" s="11"/>
      <c r="D49" s="11"/>
      <c r="E49" s="11"/>
      <c r="F49" s="11"/>
      <c r="G49" s="11"/>
      <c r="H49" s="11"/>
      <c r="I49" s="11"/>
      <c r="J49" s="11"/>
      <c r="K49" s="11"/>
      <c r="L49" s="66"/>
      <c r="M49" s="66"/>
      <c r="N49" s="11"/>
      <c r="O49" s="11"/>
      <c r="P49" s="11"/>
      <c r="Q49" s="11"/>
      <c r="R49" s="66"/>
      <c r="S49" s="66"/>
    </row>
    <row r="50" spans="1:19" s="3" customFormat="1" ht="12.75">
      <c r="A50" s="11">
        <v>1</v>
      </c>
      <c r="B50" s="32" t="s">
        <v>51</v>
      </c>
      <c r="C50" s="28"/>
      <c r="D50" s="11">
        <v>4</v>
      </c>
      <c r="E50" s="11"/>
      <c r="F50" s="11"/>
      <c r="G50" s="11">
        <v>2</v>
      </c>
      <c r="H50" s="11">
        <v>60</v>
      </c>
      <c r="I50" s="11"/>
      <c r="J50" s="11"/>
      <c r="K50" s="11"/>
      <c r="L50" s="66"/>
      <c r="M50" s="66"/>
      <c r="N50" s="11"/>
      <c r="O50" s="11"/>
      <c r="P50" s="11"/>
      <c r="Q50" s="11"/>
      <c r="R50" s="5"/>
      <c r="S50" s="22" t="s">
        <v>56</v>
      </c>
    </row>
    <row r="51" spans="1:19" s="3" customFormat="1" ht="12.75">
      <c r="A51" s="11">
        <v>2</v>
      </c>
      <c r="B51" s="32" t="s">
        <v>33</v>
      </c>
      <c r="C51" s="11"/>
      <c r="D51" s="11">
        <v>4</v>
      </c>
      <c r="E51" s="28"/>
      <c r="F51" s="28"/>
      <c r="G51" s="11">
        <v>10</v>
      </c>
      <c r="H51" s="11">
        <v>300</v>
      </c>
      <c r="I51" s="28"/>
      <c r="J51" s="28"/>
      <c r="K51" s="28"/>
      <c r="L51" s="28"/>
      <c r="M51" s="28"/>
      <c r="N51" s="28"/>
      <c r="O51" s="28"/>
      <c r="P51" s="28"/>
      <c r="Q51" s="28"/>
      <c r="R51" s="68"/>
      <c r="S51" s="22" t="s">
        <v>40</v>
      </c>
    </row>
    <row r="52" spans="1:19" s="3" customFormat="1" ht="12.75">
      <c r="A52" s="11">
        <v>3</v>
      </c>
      <c r="B52" s="32" t="s">
        <v>34</v>
      </c>
      <c r="C52" s="11"/>
      <c r="D52" s="11">
        <v>4</v>
      </c>
      <c r="E52" s="28"/>
      <c r="F52" s="28"/>
      <c r="G52" s="11">
        <v>6</v>
      </c>
      <c r="H52" s="11">
        <v>180</v>
      </c>
      <c r="I52" s="28"/>
      <c r="J52" s="28"/>
      <c r="K52" s="28"/>
      <c r="L52" s="28"/>
      <c r="M52" s="28"/>
      <c r="N52" s="28"/>
      <c r="O52" s="28"/>
      <c r="P52" s="28"/>
      <c r="Q52" s="28"/>
      <c r="R52" s="68"/>
      <c r="S52" s="22" t="s">
        <v>40</v>
      </c>
    </row>
    <row r="53" spans="1:19" s="3" customFormat="1" ht="12.75">
      <c r="A53" s="11">
        <v>4</v>
      </c>
      <c r="B53" s="32" t="s">
        <v>55</v>
      </c>
      <c r="C53" s="11"/>
      <c r="D53" s="11">
        <v>4</v>
      </c>
      <c r="E53" s="28"/>
      <c r="F53" s="28"/>
      <c r="G53" s="11">
        <v>2</v>
      </c>
      <c r="H53" s="11">
        <v>60</v>
      </c>
      <c r="I53" s="28"/>
      <c r="J53" s="28"/>
      <c r="K53" s="28"/>
      <c r="L53" s="28"/>
      <c r="M53" s="28"/>
      <c r="N53" s="28"/>
      <c r="O53" s="28"/>
      <c r="P53" s="28"/>
      <c r="Q53" s="28"/>
      <c r="R53" s="68"/>
      <c r="S53" s="22" t="s">
        <v>40</v>
      </c>
    </row>
    <row r="54" spans="1:19" s="59" customFormat="1" ht="12.75">
      <c r="A54" s="98" t="s">
        <v>12</v>
      </c>
      <c r="B54" s="98"/>
      <c r="C54" s="56"/>
      <c r="D54" s="56"/>
      <c r="E54" s="56"/>
      <c r="F54" s="56"/>
      <c r="G54" s="56">
        <f>SUM(G50:G53)</f>
        <v>20</v>
      </c>
      <c r="H54" s="56">
        <f>SUM(H50:H53)</f>
        <v>600</v>
      </c>
      <c r="I54" s="56"/>
      <c r="J54" s="56"/>
      <c r="K54" s="56"/>
      <c r="L54" s="56"/>
      <c r="M54" s="56"/>
      <c r="N54" s="56"/>
      <c r="O54" s="56">
        <v>0</v>
      </c>
      <c r="P54" s="56">
        <v>0</v>
      </c>
      <c r="Q54" s="56">
        <v>0</v>
      </c>
      <c r="R54" s="58">
        <v>0</v>
      </c>
      <c r="S54" s="61"/>
    </row>
    <row r="55" spans="1:19" ht="12.75" customHeight="1">
      <c r="A55" s="119" t="s">
        <v>32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29"/>
      <c r="P55" s="10"/>
      <c r="Q55" s="10"/>
      <c r="R55" s="4"/>
      <c r="S55" s="30"/>
    </row>
    <row r="56" spans="1:19" s="55" customFormat="1" ht="12.75" customHeight="1">
      <c r="A56" s="138" t="s">
        <v>20</v>
      </c>
      <c r="B56" s="139"/>
      <c r="C56" s="139"/>
      <c r="D56" s="139"/>
      <c r="E56" s="139"/>
      <c r="F56" s="140"/>
      <c r="G56" s="53">
        <f>G14+G18+G29+G36+G48+G54</f>
        <v>120</v>
      </c>
      <c r="H56" s="53">
        <f>H14+H18+H29+H36+H48+H54</f>
        <v>3600</v>
      </c>
      <c r="I56" s="53">
        <f>I14+I18+I29+I36+I48+I54</f>
        <v>966</v>
      </c>
      <c r="J56" s="53">
        <f>J14+J18+J29+J36+J48+J54</f>
        <v>328</v>
      </c>
      <c r="K56" s="53">
        <f>K14+K18+K29+K48+K54</f>
        <v>0</v>
      </c>
      <c r="L56" s="53">
        <f aca="true" t="shared" si="5" ref="L56:R56">L14+L18+L29+L36+L48+L54</f>
        <v>638</v>
      </c>
      <c r="M56" s="53">
        <f t="shared" si="5"/>
        <v>206</v>
      </c>
      <c r="N56" s="53">
        <f t="shared" si="5"/>
        <v>1828</v>
      </c>
      <c r="O56" s="53">
        <f t="shared" si="5"/>
        <v>304</v>
      </c>
      <c r="P56" s="53">
        <f t="shared" si="5"/>
        <v>292</v>
      </c>
      <c r="Q56" s="53">
        <f t="shared" si="5"/>
        <v>290</v>
      </c>
      <c r="R56" s="53">
        <f t="shared" si="5"/>
        <v>80</v>
      </c>
      <c r="S56" s="54"/>
    </row>
    <row r="57" spans="1:19" ht="12.75" customHeight="1">
      <c r="A57" s="127" t="s">
        <v>21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9"/>
      <c r="M57" s="75"/>
      <c r="N57" s="12"/>
      <c r="O57" s="31">
        <f>O56/O9</f>
        <v>16.88888888888889</v>
      </c>
      <c r="P57" s="31">
        <f>P56/P9</f>
        <v>17.176470588235293</v>
      </c>
      <c r="Q57" s="31">
        <f>Q56/Q9</f>
        <v>16.11111111111111</v>
      </c>
      <c r="R57" s="31">
        <f>R56/R9</f>
        <v>20</v>
      </c>
      <c r="S57" s="7"/>
    </row>
    <row r="58" spans="1:19" ht="12.75" customHeight="1">
      <c r="A58" s="127" t="s">
        <v>22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9"/>
      <c r="M58" s="75"/>
      <c r="N58" s="12"/>
      <c r="O58" s="13">
        <v>4</v>
      </c>
      <c r="P58" s="13">
        <v>3</v>
      </c>
      <c r="Q58" s="13">
        <v>3</v>
      </c>
      <c r="R58" s="14" t="s">
        <v>64</v>
      </c>
      <c r="S58" s="7"/>
    </row>
    <row r="59" spans="1:19" ht="12.75" customHeight="1">
      <c r="A59" s="127" t="s">
        <v>23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9"/>
      <c r="M59" s="75"/>
      <c r="N59" s="12"/>
      <c r="O59" s="13">
        <v>4</v>
      </c>
      <c r="P59" s="13">
        <v>5</v>
      </c>
      <c r="Q59" s="13">
        <v>5</v>
      </c>
      <c r="R59" s="14">
        <v>2</v>
      </c>
      <c r="S59" s="7"/>
    </row>
    <row r="60" spans="1:19" ht="12.75" customHeight="1">
      <c r="A60" s="127" t="s">
        <v>24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9"/>
      <c r="M60" s="75"/>
      <c r="N60" s="12"/>
      <c r="O60" s="12"/>
      <c r="P60" s="15"/>
      <c r="Q60" s="15"/>
      <c r="R60" s="16"/>
      <c r="S60" s="7"/>
    </row>
    <row r="61" spans="1:19" ht="12.75" customHeight="1">
      <c r="A61" s="127" t="s">
        <v>25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9"/>
      <c r="M61" s="75"/>
      <c r="N61" s="12"/>
      <c r="O61" s="12"/>
      <c r="P61" s="15"/>
      <c r="Q61" s="15"/>
      <c r="R61" s="16"/>
      <c r="S61" s="7"/>
    </row>
    <row r="62" spans="1:19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  <c r="O62" s="18"/>
      <c r="P62" s="19"/>
      <c r="Q62" s="19"/>
      <c r="R62" s="20"/>
      <c r="S62" s="21"/>
    </row>
    <row r="63" spans="1:19" s="8" customFormat="1" ht="15.75" customHeight="1">
      <c r="A63" s="114" t="s">
        <v>26</v>
      </c>
      <c r="B63" s="114"/>
      <c r="C63" s="114"/>
      <c r="D63" s="114"/>
      <c r="E63" s="114"/>
      <c r="F63" s="114"/>
      <c r="G63" s="23"/>
      <c r="H63" s="23"/>
      <c r="I63" s="23"/>
      <c r="J63" s="23"/>
      <c r="K63" s="23"/>
      <c r="L63" s="23"/>
      <c r="M63" s="23"/>
      <c r="N63" s="109"/>
      <c r="O63" s="109"/>
      <c r="P63" s="109"/>
      <c r="Q63" s="109"/>
      <c r="R63" s="109"/>
      <c r="S63" s="109"/>
    </row>
    <row r="64" spans="1:19" s="1" customFormat="1" ht="11.25">
      <c r="A64" s="24"/>
      <c r="B64" s="24"/>
      <c r="C64" s="24"/>
      <c r="D64" s="24"/>
      <c r="E64" s="24"/>
      <c r="F64" s="24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8"/>
      <c r="S64" s="108"/>
    </row>
    <row r="65" spans="1:19" s="8" customFormat="1" ht="15.75" customHeight="1">
      <c r="A65" s="110" t="s">
        <v>27</v>
      </c>
      <c r="B65" s="110"/>
      <c r="C65" s="110"/>
      <c r="D65" s="110"/>
      <c r="E65" s="110"/>
      <c r="F65" s="110"/>
      <c r="G65" s="23"/>
      <c r="H65" s="23"/>
      <c r="I65" s="23"/>
      <c r="J65" s="23"/>
      <c r="K65" s="23"/>
      <c r="L65" s="23"/>
      <c r="M65" s="23"/>
      <c r="N65" s="109"/>
      <c r="O65" s="109"/>
      <c r="P65" s="109"/>
      <c r="Q65" s="109"/>
      <c r="R65" s="109"/>
      <c r="S65" s="109"/>
    </row>
    <row r="66" spans="1:19" s="1" customFormat="1" ht="11.25">
      <c r="A66" s="24"/>
      <c r="B66" s="24"/>
      <c r="C66" s="24"/>
      <c r="D66" s="24"/>
      <c r="E66" s="24"/>
      <c r="F66" s="24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8"/>
      <c r="S66" s="108"/>
    </row>
  </sheetData>
  <sheetProtection/>
  <mergeCells count="53">
    <mergeCell ref="A60:L60"/>
    <mergeCell ref="A37:S37"/>
    <mergeCell ref="A57:L57"/>
    <mergeCell ref="E6:E9"/>
    <mergeCell ref="A56:F56"/>
    <mergeCell ref="A48:B48"/>
    <mergeCell ref="I6:I9"/>
    <mergeCell ref="J8:J9"/>
    <mergeCell ref="L8:L9"/>
    <mergeCell ref="K8:K9"/>
    <mergeCell ref="A2:S2"/>
    <mergeCell ref="A19:S19"/>
    <mergeCell ref="O5:R5"/>
    <mergeCell ref="O6:R6"/>
    <mergeCell ref="O8:R8"/>
    <mergeCell ref="S4:S9"/>
    <mergeCell ref="O4:R4"/>
    <mergeCell ref="A14:B14"/>
    <mergeCell ref="A15:S15"/>
    <mergeCell ref="J6:L7"/>
    <mergeCell ref="A65:F65"/>
    <mergeCell ref="A54:B54"/>
    <mergeCell ref="A61:L61"/>
    <mergeCell ref="A63:F63"/>
    <mergeCell ref="A4:A9"/>
    <mergeCell ref="A29:B29"/>
    <mergeCell ref="A36:B36"/>
    <mergeCell ref="E5:F5"/>
    <mergeCell ref="F6:F9"/>
    <mergeCell ref="H5:H9"/>
    <mergeCell ref="G66:I66"/>
    <mergeCell ref="J66:S66"/>
    <mergeCell ref="N63:S63"/>
    <mergeCell ref="N65:S65"/>
    <mergeCell ref="J64:S64"/>
    <mergeCell ref="G64:I64"/>
    <mergeCell ref="A20:S20"/>
    <mergeCell ref="A58:L58"/>
    <mergeCell ref="A59:L59"/>
    <mergeCell ref="A30:S30"/>
    <mergeCell ref="A55:N55"/>
    <mergeCell ref="H4:N4"/>
    <mergeCell ref="C4:F4"/>
    <mergeCell ref="B4:B9"/>
    <mergeCell ref="A10:S10"/>
    <mergeCell ref="A18:B18"/>
    <mergeCell ref="D5:D9"/>
    <mergeCell ref="C5:C9"/>
    <mergeCell ref="A11:S11"/>
    <mergeCell ref="M5:M9"/>
    <mergeCell ref="I5:L5"/>
    <mergeCell ref="N5:N9"/>
    <mergeCell ref="G4:G9"/>
  </mergeCells>
  <printOptions/>
  <pageMargins left="0.15748031496062992" right="0.15748031496062992" top="0.5118110236220472" bottom="0.2755905511811024" header="0.2362204724409449" footer="0"/>
  <pageSetup fitToHeight="2" horizontalDpi="600" verticalDpi="600" orientation="landscape" paperSize="9" scale="59" r:id="rId1"/>
  <headerFooter alignWithMargins="0">
    <oddHeader>&amp;CСпеціальність: 8.03050901 "Облік і аудит"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Dell</cp:lastModifiedBy>
  <cp:lastPrinted>2015-04-15T11:31:01Z</cp:lastPrinted>
  <dcterms:created xsi:type="dcterms:W3CDTF">2012-12-21T19:08:03Z</dcterms:created>
  <dcterms:modified xsi:type="dcterms:W3CDTF">2016-02-05T10:39:41Z</dcterms:modified>
  <cp:category/>
  <cp:version/>
  <cp:contentType/>
  <cp:contentStatus/>
</cp:coreProperties>
</file>