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75" activeTab="1"/>
  </bookViews>
  <sheets>
    <sheet name="1 страница" sheetId="1" r:id="rId1"/>
    <sheet name="2 страница" sheetId="2" r:id="rId2"/>
  </sheets>
  <definedNames>
    <definedName name="_xlnm.Print_Area" localSheetId="1">'2 страница'!$A$1:$R$51</definedName>
  </definedNames>
  <calcPr fullCalcOnLoad="1" fullPrecision="0"/>
</workbook>
</file>

<file path=xl/sharedStrings.xml><?xml version="1.0" encoding="utf-8"?>
<sst xmlns="http://schemas.openxmlformats.org/spreadsheetml/2006/main" count="207" uniqueCount="132">
  <si>
    <t>Затверджую</t>
  </si>
  <si>
    <t xml:space="preserve">Ректор                                      Звєряков М.І.  </t>
  </si>
  <si>
    <t>м.п.</t>
  </si>
  <si>
    <t>Одеський національний економічний університет</t>
  </si>
  <si>
    <t>Підготовки</t>
  </si>
  <si>
    <t xml:space="preserve"> з галузі знань</t>
  </si>
  <si>
    <t>Форма навчання</t>
  </si>
  <si>
    <t xml:space="preserve">  денна</t>
  </si>
  <si>
    <t>(денна, вечірня, заочна (дистанційна), екстернат)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</si>
  <si>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</si>
  <si>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</si>
  <si>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</si>
  <si>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</si>
  <si>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</si>
  <si>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</si>
  <si>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</si>
  <si>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</si>
  <si>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</si>
  <si>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</si>
  <si>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</si>
  <si>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</si>
  <si>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</si>
  <si>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</si>
  <si>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</si>
  <si>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</si>
  <si>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</si>
  <si>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</si>
  <si>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II. ЗВЕДЕНІ ДАНІ ПРО БЮДЖЕТ ЧАСУ, тижні</t>
  </si>
  <si>
    <t>ІІІ. ПРАКТИКА</t>
  </si>
  <si>
    <t>IV. ДЕРЖАВНА АТЕСТАЦІЯ</t>
  </si>
  <si>
    <t>Теоретичне
навчання</t>
  </si>
  <si>
    <t>Практика</t>
  </si>
  <si>
    <t>Державна
атестація</t>
  </si>
  <si>
    <t>Виконання
дипломного
проекту
(роботи)</t>
  </si>
  <si>
    <t>Канікули</t>
  </si>
  <si>
    <t>Разом</t>
  </si>
  <si>
    <t>Назва
практики</t>
  </si>
  <si>
    <t>Семестр</t>
  </si>
  <si>
    <t>Тижні</t>
  </si>
  <si>
    <t>Назва
навчальної
дисципліни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</si>
  <si>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</si>
  <si>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</si>
  <si>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</si>
  <si>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</si>
  <si>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</si>
  <si>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Курсові</t>
  </si>
  <si>
    <t>роботи</t>
  </si>
  <si>
    <t>проекти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</si>
  <si>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</si>
  <si>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</si>
  <si>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</si>
  <si>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</si>
  <si>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</si>
  <si>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</si>
  <si>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</si>
  <si>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</si>
  <si>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</si>
  <si>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</si>
  <si>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С е м е с т р и</t>
  </si>
  <si>
    <t>Кількість тижнів в семестрі</t>
  </si>
  <si>
    <t>Кафедри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</si>
  <si>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</si>
  <si>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</si>
  <si>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</si>
  <si>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</si>
  <si>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</si>
  <si>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</si>
  <si>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Декан факультету </t>
  </si>
  <si>
    <t>(підпис)</t>
  </si>
  <si>
    <t>(прізвище та ініціали)</t>
  </si>
  <si>
    <t>Розподіл годин на тиждень за курсами і
семестрами</t>
  </si>
  <si>
    <t>Правознавства</t>
  </si>
  <si>
    <t xml:space="preserve">Форма
державної
атестації
</t>
  </si>
  <si>
    <t>Індивид-консул.робота</t>
  </si>
  <si>
    <t>ЕТП</t>
  </si>
  <si>
    <t>ІМ</t>
  </si>
  <si>
    <t>Інтелектуальна власність</t>
  </si>
  <si>
    <t>V курс</t>
  </si>
  <si>
    <t>VI курс</t>
  </si>
  <si>
    <t>Експертиза товарів</t>
  </si>
  <si>
    <t>Експертиза послуг</t>
  </si>
  <si>
    <t xml:space="preserve">Міжнародне технічне регулювання </t>
  </si>
  <si>
    <t>Организація захисту прав споживачів</t>
  </si>
  <si>
    <t>Адміністративний менеджмент</t>
  </si>
  <si>
    <t>Управління якістю товарів</t>
  </si>
  <si>
    <t>Управління  безпечністю товарів</t>
  </si>
  <si>
    <t>Виробнича практика з експертизи та ЗПС</t>
  </si>
  <si>
    <t>Преддипломна практика</t>
  </si>
  <si>
    <r>
      <t xml:space="preserve">Строк навчання  </t>
    </r>
    <r>
      <rPr>
        <b/>
        <sz val="10"/>
        <rFont val="Times new Roman"/>
        <family val="1"/>
      </rPr>
      <t>1,5  роки</t>
    </r>
  </si>
  <si>
    <t>Магістр</t>
  </si>
  <si>
    <t>за спеціальністю</t>
  </si>
  <si>
    <t>за професійним спрямуванням "Організація експертизи якості товарів та захисту прав споживачів"</t>
  </si>
  <si>
    <t>Теоретичні проблеми інноваційної економіки</t>
  </si>
  <si>
    <t>ЗЕТ</t>
  </si>
  <si>
    <t xml:space="preserve">Макроекономічні проблеми сучасної економіки </t>
  </si>
  <si>
    <t>Математичні методи та моделі в економічних дослідженнях</t>
  </si>
  <si>
    <t>Академічний курс іноземної мови</t>
  </si>
  <si>
    <t>Підготовка магістерської дипломної роботи</t>
  </si>
  <si>
    <t>Захист магістерської дипломної работи</t>
  </si>
  <si>
    <t>ММАЕ</t>
  </si>
  <si>
    <t xml:space="preserve">Всього </t>
  </si>
  <si>
    <t xml:space="preserve">     </t>
  </si>
  <si>
    <t>Н А В Ч А Л Ь Н И Й  П Л А Н  (2015-2019 н.р.)</t>
  </si>
  <si>
    <t>Міністерство освіти і науки України</t>
  </si>
  <si>
    <t>СТУПІНЬ - МАГІСТР</t>
  </si>
  <si>
    <t xml:space="preserve">Блок  фундаментальних економічних дисциплін </t>
  </si>
  <si>
    <t xml:space="preserve"> Блок економіко-математичних дисциплін</t>
  </si>
  <si>
    <t>вд</t>
  </si>
  <si>
    <t>07 Управління та адміністрування</t>
  </si>
  <si>
    <t>Експертиза товарів та послуг</t>
  </si>
  <si>
    <t>"_____"    ___________  2016 року</t>
  </si>
  <si>
    <t>на основі вищої освіти за ступенем - бакалавр</t>
  </si>
  <si>
    <t>Цикл професійної та практичної підготовки</t>
  </si>
  <si>
    <t xml:space="preserve">Цикл професійно орієнтованої соціально-економічної підготовки галузі </t>
  </si>
  <si>
    <t>Міжпредметний тренінг</t>
  </si>
  <si>
    <t>Виробнича практика</t>
  </si>
  <si>
    <t>Практична підготовка</t>
  </si>
  <si>
    <t xml:space="preserve">Державна атестація </t>
  </si>
  <si>
    <t>120</t>
  </si>
  <si>
    <t>Курсова робота за фахом</t>
  </si>
  <si>
    <t>Ляліков С. В.</t>
  </si>
  <si>
    <t xml:space="preserve">В. о. завідуючого кафедрою </t>
  </si>
  <si>
    <t>Кунділовська Т. А.</t>
  </si>
  <si>
    <t>8.07076 Підприємництво, торгівля і біржова діяльність</t>
  </si>
  <si>
    <r>
      <t xml:space="preserve"> Кваліфікація </t>
    </r>
    <r>
      <rPr>
        <b/>
        <sz val="10"/>
        <rFont val="Times new Roman"/>
        <family val="1"/>
      </rPr>
      <t xml:space="preserve"> магістр з підприємництва, торгівлі і біржової діяльності</t>
    </r>
  </si>
  <si>
    <t>Захист дипломної роботи</t>
  </si>
  <si>
    <t>Екзаменаційна
сесія</t>
  </si>
  <si>
    <t>да</t>
  </si>
  <si>
    <t>ПОЗНАЧЕННЯ: Т - теоретичне навчання; С - екзаменаційна сесія; П - практика; К - канікули; ВД -  виконання дипломної роботи; ДА - захист випускної роботи</t>
  </si>
  <si>
    <t>Організація біржової торгівлі</t>
  </si>
  <si>
    <t>Судово-товарознавча експертиза</t>
  </si>
  <si>
    <t xml:space="preserve">       ФМФР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</si>
</sst>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8" fontId="12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88" fontId="6" fillId="0" borderId="0" xfId="0" applyNumberFormat="1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1" fontId="1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/>
    </xf>
    <xf numFmtId="1" fontId="6" fillId="2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12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6" fillId="0" borderId="18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PageLayoutView="0" workbookViewId="0" topLeftCell="A13">
      <selection activeCell="AA38" sqref="AA38"/>
    </sheetView>
  </sheetViews>
  <sheetFormatPr defaultColWidth="9.00390625" defaultRowHeight="12.75"/>
  <cols>
    <col min="1" max="1" width="4.75390625" style="0" customWidth="1"/>
    <col min="2" max="53" width="2.75390625" style="0" customWidth="1"/>
  </cols>
  <sheetData>
    <row r="1" spans="1:53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120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</row>
    <row r="2" spans="1:53" ht="15.7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</row>
    <row r="3" spans="1:53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3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</row>
    <row r="5" spans="1:56" s="1" customFormat="1" ht="15.75">
      <c r="A5" s="125" t="s">
        <v>110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8"/>
      <c r="N5" s="114" t="s">
        <v>103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8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D5" s="1" t="s">
        <v>101</v>
      </c>
    </row>
    <row r="6" spans="1:53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7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</row>
    <row r="7" spans="1:53" ht="18.75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7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53" ht="12.7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28.5" customHeight="1">
      <c r="A9" s="118" t="s">
        <v>102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27" customHeight="1">
      <c r="A10" s="113" t="s">
        <v>4</v>
      </c>
      <c r="B10" s="113"/>
      <c r="C10" s="113"/>
      <c r="D10" s="113"/>
      <c r="E10" s="113"/>
      <c r="F10" s="111" t="s">
        <v>89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3" t="s">
        <v>5</v>
      </c>
      <c r="U10" s="113"/>
      <c r="V10" s="113"/>
      <c r="W10" s="113"/>
      <c r="X10" s="113"/>
      <c r="Y10" s="113"/>
      <c r="Z10" s="119" t="s">
        <v>108</v>
      </c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7"/>
      <c r="AL10" s="112" t="s">
        <v>124</v>
      </c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</row>
    <row r="11" spans="1:53" s="2" customFormat="1" ht="11.25">
      <c r="A11" s="9"/>
      <c r="B11" s="9"/>
      <c r="C11" s="9"/>
      <c r="D11" s="9"/>
      <c r="E11" s="9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9"/>
      <c r="U11" s="9"/>
      <c r="V11" s="9"/>
      <c r="W11" s="9"/>
      <c r="X11" s="9"/>
      <c r="Y11" s="9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9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</row>
    <row r="12" spans="1:53" ht="15.75" customHeight="1">
      <c r="A12" s="103" t="s">
        <v>90</v>
      </c>
      <c r="B12" s="103"/>
      <c r="C12" s="103"/>
      <c r="D12" s="103"/>
      <c r="E12" s="103"/>
      <c r="F12" s="111" t="s">
        <v>123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7"/>
      <c r="AL12" s="108" t="s">
        <v>88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53" s="2" customFormat="1" ht="18.75">
      <c r="A13" s="116" t="s">
        <v>90</v>
      </c>
      <c r="B13" s="116"/>
      <c r="C13" s="116"/>
      <c r="D13" s="116"/>
      <c r="E13" s="116"/>
      <c r="F13" s="109" t="s">
        <v>109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9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9"/>
    </row>
    <row r="14" spans="1:53" ht="15" customHeight="1">
      <c r="A14" s="117"/>
      <c r="B14" s="117"/>
      <c r="C14" s="117"/>
      <c r="D14" s="117"/>
      <c r="E14" s="1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7"/>
      <c r="AL14" s="103" t="s">
        <v>111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7"/>
    </row>
    <row r="15" spans="1:53" ht="2.25" customHeight="1">
      <c r="A15" s="22"/>
      <c r="B15" s="22"/>
      <c r="C15" s="22"/>
      <c r="D15" s="22"/>
      <c r="E15" s="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7"/>
      <c r="AL15" s="107" t="s">
        <v>104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7"/>
    </row>
    <row r="16" spans="1:53" ht="13.5" customHeight="1">
      <c r="A16" s="115" t="s">
        <v>91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7"/>
    </row>
    <row r="17" spans="1:53" ht="12.75">
      <c r="A17" s="22"/>
      <c r="B17" s="22"/>
      <c r="C17" s="22"/>
      <c r="D17" s="22"/>
      <c r="E17" s="22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15" customHeight="1">
      <c r="A18" s="7"/>
      <c r="B18" s="7"/>
      <c r="C18" s="7"/>
      <c r="D18" s="7"/>
      <c r="E18" s="7"/>
      <c r="F18" s="7"/>
      <c r="G18" s="7"/>
      <c r="H18" s="7"/>
      <c r="I18" s="113" t="s">
        <v>6</v>
      </c>
      <c r="J18" s="113"/>
      <c r="K18" s="113"/>
      <c r="L18" s="113"/>
      <c r="M18" s="113"/>
      <c r="N18" s="113"/>
      <c r="O18" s="113"/>
      <c r="P18" s="114" t="s">
        <v>7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0"/>
      <c r="AF18" s="10"/>
      <c r="AG18" s="10"/>
      <c r="AH18" s="10"/>
      <c r="AI18" s="10"/>
      <c r="AJ18" s="10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4" t="s">
        <v>8</v>
      </c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1"/>
      <c r="AF19" s="11"/>
      <c r="AG19" s="11"/>
      <c r="AH19" s="11"/>
      <c r="AI19" s="11"/>
      <c r="AJ19" s="11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4" customFormat="1" ht="24.75" customHeight="1">
      <c r="A20" s="105" t="s">
        <v>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>
      <c r="A21" s="83" t="s">
        <v>10</v>
      </c>
      <c r="B21" s="83" t="s">
        <v>11</v>
      </c>
      <c r="C21" s="83"/>
      <c r="D21" s="83"/>
      <c r="E21" s="83"/>
      <c r="F21" s="83" t="s">
        <v>12</v>
      </c>
      <c r="G21" s="83"/>
      <c r="H21" s="83"/>
      <c r="I21" s="83"/>
      <c r="J21" s="83" t="s">
        <v>13</v>
      </c>
      <c r="K21" s="83"/>
      <c r="L21" s="83"/>
      <c r="M21" s="83"/>
      <c r="N21" s="83"/>
      <c r="O21" s="83" t="s">
        <v>14</v>
      </c>
      <c r="P21" s="83"/>
      <c r="Q21" s="83"/>
      <c r="R21" s="83"/>
      <c r="S21" s="83" t="s">
        <v>15</v>
      </c>
      <c r="T21" s="83"/>
      <c r="U21" s="83"/>
      <c r="V21" s="83"/>
      <c r="W21" s="83"/>
      <c r="X21" s="83" t="s">
        <v>16</v>
      </c>
      <c r="Y21" s="83"/>
      <c r="Z21" s="83"/>
      <c r="AA21" s="83"/>
      <c r="AB21" s="83" t="s">
        <v>17</v>
      </c>
      <c r="AC21" s="83"/>
      <c r="AD21" s="83"/>
      <c r="AE21" s="83"/>
      <c r="AF21" s="83" t="s">
        <v>18</v>
      </c>
      <c r="AG21" s="83"/>
      <c r="AH21" s="83"/>
      <c r="AI21" s="83"/>
      <c r="AJ21" s="83" t="s">
        <v>19</v>
      </c>
      <c r="AK21" s="83"/>
      <c r="AL21" s="83"/>
      <c r="AM21" s="83"/>
      <c r="AN21" s="83"/>
      <c r="AO21" s="83" t="s">
        <v>20</v>
      </c>
      <c r="AP21" s="83"/>
      <c r="AQ21" s="83"/>
      <c r="AR21" s="83"/>
      <c r="AS21" s="83" t="s">
        <v>21</v>
      </c>
      <c r="AT21" s="83"/>
      <c r="AU21" s="83"/>
      <c r="AV21" s="83"/>
      <c r="AW21" s="83"/>
      <c r="AX21" s="83" t="s">
        <v>22</v>
      </c>
      <c r="AY21" s="83"/>
      <c r="AZ21" s="83"/>
      <c r="BA21" s="83"/>
    </row>
    <row r="22" spans="1:53" ht="15" customHeight="1">
      <c r="A22" s="83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2">
        <v>9</v>
      </c>
      <c r="K22" s="12">
        <v>10</v>
      </c>
      <c r="L22" s="12">
        <v>11</v>
      </c>
      <c r="M22" s="12">
        <v>12</v>
      </c>
      <c r="N22" s="12">
        <v>13</v>
      </c>
      <c r="O22" s="12">
        <v>14</v>
      </c>
      <c r="P22" s="12">
        <v>15</v>
      </c>
      <c r="Q22" s="12">
        <v>16</v>
      </c>
      <c r="R22" s="12">
        <v>17</v>
      </c>
      <c r="S22" s="12">
        <v>18</v>
      </c>
      <c r="T22" s="12">
        <v>19</v>
      </c>
      <c r="U22" s="12">
        <v>20</v>
      </c>
      <c r="V22" s="12">
        <v>21</v>
      </c>
      <c r="W22" s="12">
        <v>22</v>
      </c>
      <c r="X22" s="12">
        <v>23</v>
      </c>
      <c r="Y22" s="12">
        <v>24</v>
      </c>
      <c r="Z22" s="12">
        <v>25</v>
      </c>
      <c r="AA22" s="12">
        <v>26</v>
      </c>
      <c r="AB22" s="12">
        <v>27</v>
      </c>
      <c r="AC22" s="12">
        <v>28</v>
      </c>
      <c r="AD22" s="12">
        <v>29</v>
      </c>
      <c r="AE22" s="12">
        <v>30</v>
      </c>
      <c r="AF22" s="12">
        <v>31</v>
      </c>
      <c r="AG22" s="12">
        <v>32</v>
      </c>
      <c r="AH22" s="12">
        <v>33</v>
      </c>
      <c r="AI22" s="12">
        <v>34</v>
      </c>
      <c r="AJ22" s="12">
        <v>35</v>
      </c>
      <c r="AK22" s="12">
        <v>36</v>
      </c>
      <c r="AL22" s="12">
        <v>37</v>
      </c>
      <c r="AM22" s="12">
        <v>38</v>
      </c>
      <c r="AN22" s="12">
        <v>39</v>
      </c>
      <c r="AO22" s="12">
        <v>40</v>
      </c>
      <c r="AP22" s="12">
        <v>41</v>
      </c>
      <c r="AQ22" s="12">
        <v>42</v>
      </c>
      <c r="AR22" s="12">
        <v>43</v>
      </c>
      <c r="AS22" s="12">
        <v>44</v>
      </c>
      <c r="AT22" s="12">
        <v>45</v>
      </c>
      <c r="AU22" s="12">
        <v>46</v>
      </c>
      <c r="AV22" s="12">
        <v>47</v>
      </c>
      <c r="AW22" s="12">
        <v>48</v>
      </c>
      <c r="AX22" s="12">
        <v>49</v>
      </c>
      <c r="AY22" s="12">
        <v>50</v>
      </c>
      <c r="AZ22" s="12">
        <v>51</v>
      </c>
      <c r="BA22" s="12">
        <v>52</v>
      </c>
    </row>
    <row r="23" spans="1:53" s="3" customFormat="1" ht="12.75">
      <c r="A23" s="12">
        <v>5</v>
      </c>
      <c r="B23" s="12" t="s">
        <v>23</v>
      </c>
      <c r="C23" s="12" t="s">
        <v>23</v>
      </c>
      <c r="D23" s="12" t="s">
        <v>23</v>
      </c>
      <c r="E23" s="12" t="s">
        <v>23</v>
      </c>
      <c r="F23" s="12" t="s">
        <v>23</v>
      </c>
      <c r="G23" s="12" t="s">
        <v>23</v>
      </c>
      <c r="H23" s="12" t="s">
        <v>23</v>
      </c>
      <c r="I23" s="12" t="s">
        <v>23</v>
      </c>
      <c r="J23" s="12" t="s">
        <v>23</v>
      </c>
      <c r="K23" s="12" t="s">
        <v>23</v>
      </c>
      <c r="L23" s="12" t="s">
        <v>23</v>
      </c>
      <c r="M23" s="12" t="s">
        <v>23</v>
      </c>
      <c r="N23" s="12" t="s">
        <v>23</v>
      </c>
      <c r="O23" s="12" t="s">
        <v>23</v>
      </c>
      <c r="P23" s="12" t="s">
        <v>23</v>
      </c>
      <c r="Q23" s="12" t="s">
        <v>23</v>
      </c>
      <c r="R23" s="12" t="s">
        <v>23</v>
      </c>
      <c r="S23" s="12" t="s">
        <v>23</v>
      </c>
      <c r="T23" s="12" t="s">
        <v>25</v>
      </c>
      <c r="U23" s="12" t="s">
        <v>25</v>
      </c>
      <c r="V23" s="12" t="s">
        <v>24</v>
      </c>
      <c r="W23" s="12" t="s">
        <v>24</v>
      </c>
      <c r="X23" s="12" t="s">
        <v>24</v>
      </c>
      <c r="Y23" s="12" t="s">
        <v>25</v>
      </c>
      <c r="Z23" s="12" t="s">
        <v>25</v>
      </c>
      <c r="AA23" s="12" t="s">
        <v>23</v>
      </c>
      <c r="AB23" s="12" t="s">
        <v>23</v>
      </c>
      <c r="AC23" s="12" t="s">
        <v>23</v>
      </c>
      <c r="AD23" s="12" t="s">
        <v>23</v>
      </c>
      <c r="AE23" s="12" t="s">
        <v>23</v>
      </c>
      <c r="AF23" s="12" t="s">
        <v>23</v>
      </c>
      <c r="AG23" s="12" t="s">
        <v>23</v>
      </c>
      <c r="AH23" s="12" t="s">
        <v>23</v>
      </c>
      <c r="AI23" s="12" t="s">
        <v>23</v>
      </c>
      <c r="AJ23" s="12" t="s">
        <v>23</v>
      </c>
      <c r="AK23" s="12" t="s">
        <v>23</v>
      </c>
      <c r="AL23" s="12" t="s">
        <v>23</v>
      </c>
      <c r="AM23" s="12" t="s">
        <v>23</v>
      </c>
      <c r="AN23" s="12" t="s">
        <v>23</v>
      </c>
      <c r="AO23" s="12" t="s">
        <v>23</v>
      </c>
      <c r="AP23" s="12" t="s">
        <v>24</v>
      </c>
      <c r="AQ23" s="12" t="s">
        <v>24</v>
      </c>
      <c r="AR23" s="12" t="s">
        <v>24</v>
      </c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3" customFormat="1" ht="12.75">
      <c r="A24" s="12">
        <v>6</v>
      </c>
      <c r="B24" s="12" t="s">
        <v>23</v>
      </c>
      <c r="C24" s="12" t="s">
        <v>23</v>
      </c>
      <c r="D24" s="12" t="s">
        <v>23</v>
      </c>
      <c r="E24" s="12" t="s">
        <v>23</v>
      </c>
      <c r="F24" s="12" t="s">
        <v>23</v>
      </c>
      <c r="G24" s="12" t="s">
        <v>26</v>
      </c>
      <c r="H24" s="12" t="s">
        <v>26</v>
      </c>
      <c r="I24" s="12" t="s">
        <v>26</v>
      </c>
      <c r="J24" s="12" t="s">
        <v>26</v>
      </c>
      <c r="K24" s="12" t="s">
        <v>26</v>
      </c>
      <c r="L24" s="12" t="s">
        <v>26</v>
      </c>
      <c r="M24" s="12" t="s">
        <v>26</v>
      </c>
      <c r="N24" s="12" t="s">
        <v>26</v>
      </c>
      <c r="O24" s="12" t="s">
        <v>107</v>
      </c>
      <c r="P24" s="12" t="s">
        <v>107</v>
      </c>
      <c r="Q24" s="12" t="s">
        <v>107</v>
      </c>
      <c r="R24" s="12" t="s">
        <v>107</v>
      </c>
      <c r="S24" s="12" t="s">
        <v>107</v>
      </c>
      <c r="T24" s="12" t="s">
        <v>107</v>
      </c>
      <c r="U24" s="12" t="s">
        <v>127</v>
      </c>
      <c r="V24" s="12" t="s">
        <v>127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3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3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3" customFormat="1" ht="12.75">
      <c r="A28" s="79" t="s">
        <v>128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</row>
    <row r="29" spans="1:53" s="5" customFormat="1" ht="15.75">
      <c r="A29" s="80" t="s">
        <v>27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13"/>
      <c r="AB29" s="80" t="s">
        <v>28</v>
      </c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13"/>
      <c r="AN29" s="80" t="s">
        <v>29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s="6" customFormat="1" ht="81" customHeight="1">
      <c r="A30" s="75" t="s">
        <v>10</v>
      </c>
      <c r="B30" s="75"/>
      <c r="C30" s="95" t="s">
        <v>30</v>
      </c>
      <c r="D30" s="95"/>
      <c r="E30" s="95"/>
      <c r="F30" s="95" t="s">
        <v>126</v>
      </c>
      <c r="G30" s="95"/>
      <c r="H30" s="95"/>
      <c r="I30" s="95"/>
      <c r="J30" s="75" t="s">
        <v>31</v>
      </c>
      <c r="K30" s="75"/>
      <c r="L30" s="75"/>
      <c r="M30" s="75"/>
      <c r="N30" s="95" t="s">
        <v>32</v>
      </c>
      <c r="O30" s="95"/>
      <c r="P30" s="95"/>
      <c r="Q30" s="95"/>
      <c r="R30" s="95" t="s">
        <v>33</v>
      </c>
      <c r="S30" s="95"/>
      <c r="T30" s="95"/>
      <c r="U30" s="95"/>
      <c r="V30" s="75" t="s">
        <v>34</v>
      </c>
      <c r="W30" s="75"/>
      <c r="X30" s="75"/>
      <c r="Y30" s="75" t="s">
        <v>35</v>
      </c>
      <c r="Z30" s="75"/>
      <c r="AA30" s="14"/>
      <c r="AB30" s="95" t="s">
        <v>36</v>
      </c>
      <c r="AC30" s="95"/>
      <c r="AD30" s="95"/>
      <c r="AE30" s="95"/>
      <c r="AF30" s="95"/>
      <c r="AG30" s="95"/>
      <c r="AH30" s="95"/>
      <c r="AI30" s="75" t="s">
        <v>37</v>
      </c>
      <c r="AJ30" s="75"/>
      <c r="AK30" s="75" t="s">
        <v>38</v>
      </c>
      <c r="AL30" s="75"/>
      <c r="AM30" s="14"/>
      <c r="AN30" s="95" t="s">
        <v>39</v>
      </c>
      <c r="AO30" s="95"/>
      <c r="AP30" s="95"/>
      <c r="AQ30" s="95"/>
      <c r="AR30" s="95"/>
      <c r="AS30" s="95"/>
      <c r="AT30" s="95" t="s">
        <v>72</v>
      </c>
      <c r="AU30" s="95"/>
      <c r="AV30" s="95"/>
      <c r="AW30" s="95"/>
      <c r="AX30" s="95"/>
      <c r="AY30" s="95"/>
      <c r="AZ30" s="75" t="s">
        <v>37</v>
      </c>
      <c r="BA30" s="75"/>
    </row>
    <row r="31" spans="1:53" ht="12.75">
      <c r="A31" s="96">
        <v>5</v>
      </c>
      <c r="B31" s="100"/>
      <c r="C31" s="96">
        <v>35</v>
      </c>
      <c r="D31" s="99"/>
      <c r="E31" s="100"/>
      <c r="F31" s="96">
        <v>6</v>
      </c>
      <c r="G31" s="99"/>
      <c r="H31" s="99"/>
      <c r="I31" s="100"/>
      <c r="J31" s="96">
        <v>0</v>
      </c>
      <c r="K31" s="99"/>
      <c r="L31" s="99"/>
      <c r="M31" s="100"/>
      <c r="N31" s="96">
        <v>0</v>
      </c>
      <c r="O31" s="99"/>
      <c r="P31" s="99"/>
      <c r="Q31" s="100"/>
      <c r="R31" s="96">
        <v>0</v>
      </c>
      <c r="S31" s="99"/>
      <c r="T31" s="99"/>
      <c r="U31" s="100"/>
      <c r="V31" s="96">
        <v>2</v>
      </c>
      <c r="W31" s="99"/>
      <c r="X31" s="100"/>
      <c r="Y31" s="96">
        <f>SUM(C31:X31)</f>
        <v>43</v>
      </c>
      <c r="Z31" s="100"/>
      <c r="AA31" s="11"/>
      <c r="AB31" s="84" t="s">
        <v>86</v>
      </c>
      <c r="AC31" s="85"/>
      <c r="AD31" s="85"/>
      <c r="AE31" s="85"/>
      <c r="AF31" s="85"/>
      <c r="AG31" s="85"/>
      <c r="AH31" s="86"/>
      <c r="AI31" s="90">
        <v>3</v>
      </c>
      <c r="AJ31" s="91"/>
      <c r="AK31" s="90">
        <v>4</v>
      </c>
      <c r="AL31" s="91"/>
      <c r="AM31" s="11"/>
      <c r="AN31" s="101" t="s">
        <v>125</v>
      </c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81">
        <v>6</v>
      </c>
      <c r="BA31" s="81"/>
    </row>
    <row r="32" spans="1:53" ht="12.7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11"/>
      <c r="AB32" s="87"/>
      <c r="AC32" s="88"/>
      <c r="AD32" s="88"/>
      <c r="AE32" s="88"/>
      <c r="AF32" s="88"/>
      <c r="AG32" s="88"/>
      <c r="AH32" s="89"/>
      <c r="AI32" s="92"/>
      <c r="AJ32" s="93"/>
      <c r="AK32" s="92"/>
      <c r="AL32" s="93"/>
      <c r="AM32" s="11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74"/>
      <c r="BA32" s="74"/>
    </row>
    <row r="33" spans="1:53" ht="12.75">
      <c r="A33" s="83">
        <v>6</v>
      </c>
      <c r="B33" s="83"/>
      <c r="C33" s="83">
        <v>5</v>
      </c>
      <c r="D33" s="83"/>
      <c r="E33" s="83"/>
      <c r="F33" s="83">
        <v>0</v>
      </c>
      <c r="G33" s="83"/>
      <c r="H33" s="83"/>
      <c r="I33" s="83"/>
      <c r="J33" s="83">
        <v>8</v>
      </c>
      <c r="K33" s="83"/>
      <c r="L33" s="83"/>
      <c r="M33" s="83"/>
      <c r="N33" s="83">
        <v>2</v>
      </c>
      <c r="O33" s="83"/>
      <c r="P33" s="83"/>
      <c r="Q33" s="83"/>
      <c r="R33" s="83">
        <v>8</v>
      </c>
      <c r="S33" s="83"/>
      <c r="T33" s="83"/>
      <c r="U33" s="83"/>
      <c r="V33" s="83"/>
      <c r="W33" s="83"/>
      <c r="X33" s="83"/>
      <c r="Y33" s="83">
        <f>SUM(C33:U33)</f>
        <v>23</v>
      </c>
      <c r="Z33" s="83"/>
      <c r="AA33" s="11"/>
      <c r="AB33" s="84" t="s">
        <v>87</v>
      </c>
      <c r="AC33" s="85"/>
      <c r="AD33" s="85"/>
      <c r="AE33" s="85"/>
      <c r="AF33" s="85"/>
      <c r="AG33" s="85"/>
      <c r="AH33" s="86"/>
      <c r="AI33" s="90">
        <v>3</v>
      </c>
      <c r="AJ33" s="91"/>
      <c r="AK33" s="90">
        <v>4</v>
      </c>
      <c r="AL33" s="91"/>
      <c r="AM33" s="11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11"/>
      <c r="BA33" s="11"/>
    </row>
    <row r="34" spans="1:53" ht="12.7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8"/>
      <c r="AA34" s="11"/>
      <c r="AB34" s="87"/>
      <c r="AC34" s="88"/>
      <c r="AD34" s="88"/>
      <c r="AE34" s="88"/>
      <c r="AF34" s="88"/>
      <c r="AG34" s="88"/>
      <c r="AH34" s="89"/>
      <c r="AI34" s="92"/>
      <c r="AJ34" s="93"/>
      <c r="AK34" s="92"/>
      <c r="AL34" s="93"/>
      <c r="AM34" s="11"/>
      <c r="AN34" s="94"/>
      <c r="AO34" s="94"/>
      <c r="AP34" s="94"/>
      <c r="AQ34" s="94"/>
      <c r="AR34" s="94"/>
      <c r="AS34" s="94"/>
      <c r="AT34" s="94"/>
      <c r="AU34" s="94"/>
      <c r="AV34" s="94"/>
      <c r="AZ34" s="11"/>
      <c r="BA34" s="11"/>
    </row>
    <row r="35" spans="1:53" ht="12.75">
      <c r="A35" s="83" t="s">
        <v>35</v>
      </c>
      <c r="B35" s="83"/>
      <c r="C35" s="83">
        <f>SUM(C31:E34)</f>
        <v>40</v>
      </c>
      <c r="D35" s="83"/>
      <c r="E35" s="83"/>
      <c r="F35" s="96">
        <f>SUM(F31:I34)</f>
        <v>6</v>
      </c>
      <c r="G35" s="97"/>
      <c r="H35" s="97"/>
      <c r="I35" s="98"/>
      <c r="J35" s="96">
        <f>SUM(J31:M34)</f>
        <v>8</v>
      </c>
      <c r="K35" s="97"/>
      <c r="L35" s="97"/>
      <c r="M35" s="98"/>
      <c r="N35" s="96">
        <f>SUM(N31:Q34)</f>
        <v>2</v>
      </c>
      <c r="O35" s="97"/>
      <c r="P35" s="97"/>
      <c r="Q35" s="98"/>
      <c r="R35" s="83">
        <f>SUM(R31:U34)</f>
        <v>8</v>
      </c>
      <c r="S35" s="83"/>
      <c r="T35" s="83"/>
      <c r="U35" s="83"/>
      <c r="V35" s="83">
        <f>SUM(V31:X34)</f>
        <v>2</v>
      </c>
      <c r="W35" s="83"/>
      <c r="X35" s="83"/>
      <c r="Y35" s="83">
        <f>SUM(Y31:Z34)</f>
        <v>66</v>
      </c>
      <c r="Z35" s="83"/>
      <c r="AA35" s="7"/>
      <c r="AB35" s="82"/>
      <c r="AC35" s="82"/>
      <c r="AD35" s="82"/>
      <c r="AE35" s="82"/>
      <c r="AF35" s="82"/>
      <c r="AG35" s="82"/>
      <c r="AH35" s="82"/>
      <c r="AI35" s="83"/>
      <c r="AJ35" s="83"/>
      <c r="AK35" s="83"/>
      <c r="AL35" s="83"/>
      <c r="AM35" s="7"/>
      <c r="AN35" s="94"/>
      <c r="AO35" s="94"/>
      <c r="AP35" s="94"/>
      <c r="AQ35" s="94"/>
      <c r="AR35" s="94"/>
      <c r="AS35" s="94"/>
      <c r="AT35" s="94"/>
      <c r="AU35" s="94"/>
      <c r="AV35" s="94"/>
      <c r="AZ35" s="7"/>
      <c r="BA35" s="7"/>
    </row>
    <row r="36" spans="40:51" ht="12.75"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</sheetData>
  <sheetProtection/>
  <mergeCells count="107">
    <mergeCell ref="AL1:BA7"/>
    <mergeCell ref="A1:P1"/>
    <mergeCell ref="A2:P2"/>
    <mergeCell ref="A3:P3"/>
    <mergeCell ref="A4:P4"/>
    <mergeCell ref="A5:L5"/>
    <mergeCell ref="N6:AJ6"/>
    <mergeCell ref="A7:AJ7"/>
    <mergeCell ref="N5:AJ5"/>
    <mergeCell ref="A13:E13"/>
    <mergeCell ref="A14:E14"/>
    <mergeCell ref="A8:AJ8"/>
    <mergeCell ref="A9:AJ9"/>
    <mergeCell ref="A10:E10"/>
    <mergeCell ref="F10:S10"/>
    <mergeCell ref="T10:Y10"/>
    <mergeCell ref="Z10:AJ10"/>
    <mergeCell ref="F17:AJ17"/>
    <mergeCell ref="I18:O18"/>
    <mergeCell ref="P18:AD18"/>
    <mergeCell ref="A16:AK16"/>
    <mergeCell ref="AL10:BA10"/>
    <mergeCell ref="F11:S11"/>
    <mergeCell ref="Z11:AJ11"/>
    <mergeCell ref="AL11:BA11"/>
    <mergeCell ref="F15:AJ15"/>
    <mergeCell ref="AL15:AZ16"/>
    <mergeCell ref="AL12:BA12"/>
    <mergeCell ref="F13:AJ13"/>
    <mergeCell ref="AL13:AZ13"/>
    <mergeCell ref="F12:AJ12"/>
    <mergeCell ref="AL14:AZ14"/>
    <mergeCell ref="A12:E12"/>
    <mergeCell ref="P19:AD19"/>
    <mergeCell ref="A20:BA20"/>
    <mergeCell ref="A21:A22"/>
    <mergeCell ref="B21:E21"/>
    <mergeCell ref="F21:I21"/>
    <mergeCell ref="AS21:AW21"/>
    <mergeCell ref="AX21:BA21"/>
    <mergeCell ref="AB21:AE21"/>
    <mergeCell ref="AF21:AI21"/>
    <mergeCell ref="AJ21:AN21"/>
    <mergeCell ref="AO21:AR21"/>
    <mergeCell ref="J21:N21"/>
    <mergeCell ref="O21:R21"/>
    <mergeCell ref="S21:W21"/>
    <mergeCell ref="X21:AA21"/>
    <mergeCell ref="A28:BA28"/>
    <mergeCell ref="A29:Z29"/>
    <mergeCell ref="AB29:AL29"/>
    <mergeCell ref="AN29:BA29"/>
    <mergeCell ref="Y35:Z35"/>
    <mergeCell ref="A35:B35"/>
    <mergeCell ref="C35:E35"/>
    <mergeCell ref="F35:I35"/>
    <mergeCell ref="V35:X35"/>
    <mergeCell ref="J35:M35"/>
    <mergeCell ref="N30:Q30"/>
    <mergeCell ref="R30:U30"/>
    <mergeCell ref="V30:X30"/>
    <mergeCell ref="A31:B31"/>
    <mergeCell ref="F31:I31"/>
    <mergeCell ref="A30:B30"/>
    <mergeCell ref="C30:E30"/>
    <mergeCell ref="F30:I30"/>
    <mergeCell ref="J30:M30"/>
    <mergeCell ref="R31:U31"/>
    <mergeCell ref="V31:X31"/>
    <mergeCell ref="A32:Z32"/>
    <mergeCell ref="J31:M31"/>
    <mergeCell ref="V33:X33"/>
    <mergeCell ref="Y33:Z33"/>
    <mergeCell ref="A34:Z34"/>
    <mergeCell ref="AB30:AH30"/>
    <mergeCell ref="A33:B33"/>
    <mergeCell ref="C33:E33"/>
    <mergeCell ref="F33:I33"/>
    <mergeCell ref="J33:M33"/>
    <mergeCell ref="N33:Q33"/>
    <mergeCell ref="C31:E31"/>
    <mergeCell ref="Y31:Z31"/>
    <mergeCell ref="AI30:AJ30"/>
    <mergeCell ref="AK30:AL30"/>
    <mergeCell ref="AK33:AL34"/>
    <mergeCell ref="AI31:AJ32"/>
    <mergeCell ref="Y30:Z30"/>
    <mergeCell ref="AN31:AY32"/>
    <mergeCell ref="AN30:AS30"/>
    <mergeCell ref="AZ31:BA32"/>
    <mergeCell ref="AN33:AY33"/>
    <mergeCell ref="AZ30:BA30"/>
    <mergeCell ref="AN35:AV35"/>
    <mergeCell ref="AN36:AY36"/>
    <mergeCell ref="AT30:AY30"/>
    <mergeCell ref="N35:Q35"/>
    <mergeCell ref="R35:U35"/>
    <mergeCell ref="R33:U33"/>
    <mergeCell ref="N31:Q31"/>
    <mergeCell ref="AK31:AL32"/>
    <mergeCell ref="AN34:AV34"/>
    <mergeCell ref="AB31:AH32"/>
    <mergeCell ref="AB35:AH35"/>
    <mergeCell ref="AI35:AJ35"/>
    <mergeCell ref="AK35:AL35"/>
    <mergeCell ref="AB33:AH34"/>
    <mergeCell ref="AI33:AJ34"/>
  </mergeCells>
  <printOptions/>
  <pageMargins left="0.393700787401575" right="0.393700787401575" top="0.393700787401575" bottom="0.393700787401575" header="0" footer="0"/>
  <pageSetup fitToHeight="100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pane ySplit="6" topLeftCell="BM19" activePane="bottomLeft" state="frozen"/>
      <selection pane="topLeft" activeCell="A1" sqref="A1"/>
      <selection pane="bottomLeft" activeCell="N41" sqref="N41"/>
    </sheetView>
  </sheetViews>
  <sheetFormatPr defaultColWidth="9.00390625" defaultRowHeight="12.75"/>
  <cols>
    <col min="1" max="1" width="7.25390625" style="0" customWidth="1"/>
    <col min="2" max="2" width="28.75390625" style="0" customWidth="1"/>
    <col min="3" max="6" width="4.75390625" style="0" customWidth="1"/>
    <col min="7" max="7" width="6.75390625" style="0" customWidth="1"/>
    <col min="8" max="8" width="8.75390625" style="0" customWidth="1"/>
    <col min="9" max="10" width="6.75390625" style="0" customWidth="1"/>
    <col min="11" max="11" width="6.75390625" style="24" customWidth="1"/>
    <col min="12" max="13" width="6.75390625" style="0" customWidth="1"/>
    <col min="14" max="14" width="5.75390625" style="0" customWidth="1"/>
    <col min="15" max="16" width="5.125" style="24" customWidth="1"/>
    <col min="17" max="17" width="7.125" style="24" customWidth="1"/>
    <col min="18" max="18" width="12.375" style="0" customWidth="1"/>
    <col min="19" max="19" width="10.75390625" style="0" customWidth="1"/>
    <col min="20" max="25" width="4.25390625" style="0" customWidth="1"/>
    <col min="31" max="31" width="85.125" style="0" customWidth="1"/>
  </cols>
  <sheetData>
    <row r="1" spans="1:19" s="24" customFormat="1" ht="37.5" customHeight="1">
      <c r="A1" s="126" t="s">
        <v>40</v>
      </c>
      <c r="B1" s="127" t="s">
        <v>41</v>
      </c>
      <c r="C1" s="127" t="s">
        <v>42</v>
      </c>
      <c r="D1" s="127"/>
      <c r="E1" s="127"/>
      <c r="F1" s="127"/>
      <c r="G1" s="126" t="s">
        <v>48</v>
      </c>
      <c r="H1" s="127" t="s">
        <v>49</v>
      </c>
      <c r="I1" s="127"/>
      <c r="J1" s="127"/>
      <c r="K1" s="127"/>
      <c r="L1" s="127"/>
      <c r="M1" s="127"/>
      <c r="N1" s="127"/>
      <c r="O1" s="127" t="s">
        <v>70</v>
      </c>
      <c r="P1" s="127"/>
      <c r="Q1" s="128"/>
      <c r="R1" s="69" t="s">
        <v>60</v>
      </c>
      <c r="S1" s="29"/>
    </row>
    <row r="2" spans="1:18" s="24" customFormat="1" ht="15" customHeight="1">
      <c r="A2" s="126"/>
      <c r="B2" s="127"/>
      <c r="C2" s="126" t="s">
        <v>43</v>
      </c>
      <c r="D2" s="126" t="s">
        <v>44</v>
      </c>
      <c r="E2" s="127" t="s">
        <v>45</v>
      </c>
      <c r="F2" s="127"/>
      <c r="G2" s="126"/>
      <c r="H2" s="126" t="s">
        <v>50</v>
      </c>
      <c r="I2" s="127" t="s">
        <v>51</v>
      </c>
      <c r="J2" s="127"/>
      <c r="K2" s="127"/>
      <c r="L2" s="127"/>
      <c r="M2" s="129" t="s">
        <v>73</v>
      </c>
      <c r="N2" s="126" t="s">
        <v>57</v>
      </c>
      <c r="O2" s="127" t="s">
        <v>77</v>
      </c>
      <c r="P2" s="127"/>
      <c r="Q2" s="68" t="s">
        <v>78</v>
      </c>
      <c r="R2" s="70"/>
    </row>
    <row r="3" spans="1:18" s="24" customFormat="1" ht="15" customHeight="1">
      <c r="A3" s="126"/>
      <c r="B3" s="127"/>
      <c r="C3" s="126"/>
      <c r="D3" s="126"/>
      <c r="E3" s="126" t="s">
        <v>46</v>
      </c>
      <c r="F3" s="126" t="s">
        <v>47</v>
      </c>
      <c r="G3" s="126"/>
      <c r="H3" s="126"/>
      <c r="I3" s="126" t="s">
        <v>52</v>
      </c>
      <c r="J3" s="127" t="s">
        <v>53</v>
      </c>
      <c r="K3" s="127"/>
      <c r="L3" s="127"/>
      <c r="M3" s="130"/>
      <c r="N3" s="126"/>
      <c r="O3" s="127" t="s">
        <v>58</v>
      </c>
      <c r="P3" s="127"/>
      <c r="Q3" s="128"/>
      <c r="R3" s="70"/>
    </row>
    <row r="4" spans="1:18" s="24" customFormat="1" ht="15" customHeight="1">
      <c r="A4" s="126"/>
      <c r="B4" s="127"/>
      <c r="C4" s="126"/>
      <c r="D4" s="126"/>
      <c r="E4" s="126"/>
      <c r="F4" s="126"/>
      <c r="G4" s="126"/>
      <c r="H4" s="126"/>
      <c r="I4" s="126"/>
      <c r="J4" s="127"/>
      <c r="K4" s="127"/>
      <c r="L4" s="127"/>
      <c r="M4" s="130"/>
      <c r="N4" s="126"/>
      <c r="O4" s="38">
        <v>1</v>
      </c>
      <c r="P4" s="38">
        <v>2</v>
      </c>
      <c r="Q4" s="68">
        <v>3</v>
      </c>
      <c r="R4" s="70"/>
    </row>
    <row r="5" spans="1:18" s="24" customFormat="1" ht="26.25" customHeight="1">
      <c r="A5" s="126"/>
      <c r="B5" s="127"/>
      <c r="C5" s="126"/>
      <c r="D5" s="126"/>
      <c r="E5" s="126"/>
      <c r="F5" s="126"/>
      <c r="G5" s="126"/>
      <c r="H5" s="126"/>
      <c r="I5" s="126"/>
      <c r="J5" s="127" t="s">
        <v>54</v>
      </c>
      <c r="K5" s="127" t="s">
        <v>55</v>
      </c>
      <c r="L5" s="127" t="s">
        <v>56</v>
      </c>
      <c r="M5" s="130"/>
      <c r="N5" s="126"/>
      <c r="O5" s="127" t="s">
        <v>59</v>
      </c>
      <c r="P5" s="127"/>
      <c r="Q5" s="128"/>
      <c r="R5" s="70"/>
    </row>
    <row r="6" spans="1:18" s="24" customFormat="1" ht="27" customHeight="1">
      <c r="A6" s="126"/>
      <c r="B6" s="127"/>
      <c r="C6" s="126"/>
      <c r="D6" s="126"/>
      <c r="E6" s="126"/>
      <c r="F6" s="126"/>
      <c r="G6" s="126"/>
      <c r="H6" s="126"/>
      <c r="I6" s="126"/>
      <c r="J6" s="127"/>
      <c r="K6" s="127"/>
      <c r="L6" s="127"/>
      <c r="M6" s="131"/>
      <c r="N6" s="126"/>
      <c r="O6" s="38">
        <v>18</v>
      </c>
      <c r="P6" s="38">
        <v>17</v>
      </c>
      <c r="Q6" s="68">
        <v>5</v>
      </c>
      <c r="R6" s="71"/>
    </row>
    <row r="7" spans="1:19" s="28" customFormat="1" ht="14.25" customHeight="1">
      <c r="A7" s="47"/>
      <c r="B7" s="47"/>
      <c r="C7" s="47"/>
      <c r="D7" s="47"/>
      <c r="E7" s="40" t="s">
        <v>113</v>
      </c>
      <c r="F7" s="40"/>
      <c r="G7" s="40"/>
      <c r="H7" s="40"/>
      <c r="I7" s="40"/>
      <c r="J7" s="40"/>
      <c r="K7" s="40"/>
      <c r="L7" s="47"/>
      <c r="M7" s="47"/>
      <c r="N7" s="55"/>
      <c r="O7" s="47"/>
      <c r="P7" s="47"/>
      <c r="Q7" s="47"/>
      <c r="R7" s="47"/>
      <c r="S7" s="54"/>
    </row>
    <row r="8" spans="1:19" s="28" customFormat="1" ht="14.25" customHeight="1">
      <c r="A8" s="47"/>
      <c r="B8" s="47"/>
      <c r="C8" s="47"/>
      <c r="D8" s="47"/>
      <c r="E8" s="37" t="s">
        <v>105</v>
      </c>
      <c r="F8" s="37"/>
      <c r="G8" s="37"/>
      <c r="H8" s="37"/>
      <c r="I8" s="37"/>
      <c r="J8" s="37"/>
      <c r="K8" s="37"/>
      <c r="L8" s="47"/>
      <c r="M8" s="47"/>
      <c r="N8" s="55"/>
      <c r="O8" s="47"/>
      <c r="P8" s="47"/>
      <c r="Q8" s="47"/>
      <c r="R8" s="47"/>
      <c r="S8" s="54"/>
    </row>
    <row r="9" spans="1:19" s="28" customFormat="1" ht="25.5">
      <c r="A9" s="38">
        <v>1</v>
      </c>
      <c r="B9" s="23" t="s">
        <v>92</v>
      </c>
      <c r="C9" s="38">
        <v>1</v>
      </c>
      <c r="D9" s="38"/>
      <c r="E9" s="38"/>
      <c r="F9" s="38"/>
      <c r="G9" s="38">
        <v>3</v>
      </c>
      <c r="H9" s="38">
        <v>90</v>
      </c>
      <c r="I9" s="38">
        <v>26</v>
      </c>
      <c r="J9" s="38">
        <v>12</v>
      </c>
      <c r="K9" s="38"/>
      <c r="L9" s="38">
        <v>14</v>
      </c>
      <c r="M9" s="38">
        <v>8</v>
      </c>
      <c r="N9" s="38">
        <v>56</v>
      </c>
      <c r="O9" s="39">
        <v>26</v>
      </c>
      <c r="P9" s="27"/>
      <c r="Q9" s="27"/>
      <c r="R9" s="39" t="s">
        <v>93</v>
      </c>
      <c r="S9" s="54"/>
    </row>
    <row r="10" spans="1:19" s="28" customFormat="1" ht="25.5">
      <c r="A10" s="38">
        <v>2</v>
      </c>
      <c r="B10" s="23" t="s">
        <v>94</v>
      </c>
      <c r="C10" s="38"/>
      <c r="D10" s="38">
        <v>2</v>
      </c>
      <c r="E10" s="38"/>
      <c r="F10" s="38"/>
      <c r="G10" s="38">
        <v>3</v>
      </c>
      <c r="H10" s="38">
        <v>90</v>
      </c>
      <c r="I10" s="38">
        <v>26</v>
      </c>
      <c r="J10" s="38">
        <v>12</v>
      </c>
      <c r="K10" s="38"/>
      <c r="L10" s="38">
        <v>14</v>
      </c>
      <c r="M10" s="38">
        <v>8</v>
      </c>
      <c r="N10" s="38">
        <v>56</v>
      </c>
      <c r="O10" s="58"/>
      <c r="P10" s="19">
        <v>26</v>
      </c>
      <c r="Q10" s="27"/>
      <c r="R10" s="39" t="s">
        <v>93</v>
      </c>
      <c r="S10" s="54"/>
    </row>
    <row r="11" spans="1:19" s="28" customFormat="1" ht="12.75">
      <c r="A11" s="61"/>
      <c r="B11" s="62"/>
      <c r="C11" s="63"/>
      <c r="D11" s="63"/>
      <c r="E11" s="37" t="s">
        <v>106</v>
      </c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47"/>
      <c r="Q11" s="47"/>
      <c r="R11" s="64"/>
      <c r="S11" s="65"/>
    </row>
    <row r="12" spans="1:19" s="28" customFormat="1" ht="25.5">
      <c r="A12" s="38">
        <v>3</v>
      </c>
      <c r="B12" s="23" t="s">
        <v>95</v>
      </c>
      <c r="C12" s="38"/>
      <c r="D12" s="38">
        <v>1</v>
      </c>
      <c r="E12" s="38"/>
      <c r="F12" s="38"/>
      <c r="G12" s="38">
        <v>6</v>
      </c>
      <c r="H12" s="38">
        <v>180</v>
      </c>
      <c r="I12" s="38">
        <v>54</v>
      </c>
      <c r="J12" s="38">
        <v>20</v>
      </c>
      <c r="K12" s="38"/>
      <c r="L12" s="38">
        <v>34</v>
      </c>
      <c r="M12" s="38">
        <v>12</v>
      </c>
      <c r="N12" s="38">
        <v>114</v>
      </c>
      <c r="O12" s="39">
        <v>54</v>
      </c>
      <c r="P12" s="27"/>
      <c r="Q12" s="27"/>
      <c r="R12" s="39" t="s">
        <v>99</v>
      </c>
      <c r="S12" s="54"/>
    </row>
    <row r="13" spans="1:19" s="28" customFormat="1" ht="12.75">
      <c r="A13" s="57"/>
      <c r="B13" s="56" t="s">
        <v>100</v>
      </c>
      <c r="C13" s="57">
        <v>1</v>
      </c>
      <c r="D13" s="57">
        <v>3</v>
      </c>
      <c r="E13" s="38"/>
      <c r="F13" s="38"/>
      <c r="G13" s="57">
        <v>12</v>
      </c>
      <c r="H13" s="57">
        <v>360</v>
      </c>
      <c r="I13" s="57">
        <v>106</v>
      </c>
      <c r="J13" s="57">
        <v>44</v>
      </c>
      <c r="K13" s="57">
        <v>0</v>
      </c>
      <c r="L13" s="57">
        <v>62</v>
      </c>
      <c r="M13" s="57">
        <v>28</v>
      </c>
      <c r="N13" s="57">
        <v>226</v>
      </c>
      <c r="O13" s="66">
        <v>80</v>
      </c>
      <c r="P13" s="27">
        <v>26</v>
      </c>
      <c r="Q13" s="27">
        <v>0</v>
      </c>
      <c r="R13" s="58"/>
      <c r="S13" s="54"/>
    </row>
    <row r="14" spans="1:19" s="59" customFormat="1" ht="12.75" customHeight="1">
      <c r="A14" s="35"/>
      <c r="B14" s="36"/>
      <c r="C14" s="36"/>
      <c r="D14" s="36"/>
      <c r="E14" s="35" t="s">
        <v>112</v>
      </c>
      <c r="F14" s="36"/>
      <c r="G14" s="51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54">
        <f aca="true" t="shared" si="0" ref="S14:S22">H14-I14-M14</f>
        <v>0</v>
      </c>
    </row>
    <row r="15" spans="1:19" s="24" customFormat="1" ht="12.75">
      <c r="A15" s="19">
        <v>1</v>
      </c>
      <c r="B15" s="23" t="s">
        <v>79</v>
      </c>
      <c r="C15" s="19">
        <v>2</v>
      </c>
      <c r="D15" s="19">
        <v>1</v>
      </c>
      <c r="E15" s="19"/>
      <c r="F15" s="19"/>
      <c r="G15" s="25">
        <v>6</v>
      </c>
      <c r="H15" s="25">
        <f aca="true" t="shared" si="1" ref="H15:H22">G15*30</f>
        <v>180</v>
      </c>
      <c r="I15" s="25">
        <v>60</v>
      </c>
      <c r="J15" s="25">
        <v>26</v>
      </c>
      <c r="K15" s="25"/>
      <c r="L15" s="25">
        <v>34</v>
      </c>
      <c r="M15" s="25">
        <v>20</v>
      </c>
      <c r="N15" s="25">
        <v>100</v>
      </c>
      <c r="O15" s="25">
        <v>22</v>
      </c>
      <c r="P15" s="25">
        <v>38</v>
      </c>
      <c r="Q15" s="25"/>
      <c r="R15" s="20" t="s">
        <v>74</v>
      </c>
      <c r="S15" s="54">
        <f t="shared" si="0"/>
        <v>100</v>
      </c>
    </row>
    <row r="16" spans="1:19" s="24" customFormat="1" ht="12.75">
      <c r="A16" s="19">
        <v>2</v>
      </c>
      <c r="B16" s="23" t="s">
        <v>80</v>
      </c>
      <c r="C16" s="19">
        <v>2</v>
      </c>
      <c r="D16" s="19">
        <v>1</v>
      </c>
      <c r="E16" s="19"/>
      <c r="F16" s="19"/>
      <c r="G16" s="25">
        <v>6</v>
      </c>
      <c r="H16" s="25">
        <f t="shared" si="1"/>
        <v>180</v>
      </c>
      <c r="I16" s="25">
        <v>60</v>
      </c>
      <c r="J16" s="25">
        <v>28</v>
      </c>
      <c r="K16" s="25"/>
      <c r="L16" s="25">
        <v>32</v>
      </c>
      <c r="M16" s="25">
        <v>20</v>
      </c>
      <c r="N16" s="25">
        <v>100</v>
      </c>
      <c r="O16" s="25">
        <v>20</v>
      </c>
      <c r="P16" s="25">
        <v>40</v>
      </c>
      <c r="Q16" s="25"/>
      <c r="R16" s="20" t="s">
        <v>74</v>
      </c>
      <c r="S16" s="54">
        <f t="shared" si="0"/>
        <v>100</v>
      </c>
    </row>
    <row r="17" spans="1:19" s="24" customFormat="1" ht="14.25" customHeight="1">
      <c r="A17" s="19">
        <v>3</v>
      </c>
      <c r="B17" s="23" t="s">
        <v>81</v>
      </c>
      <c r="C17" s="19">
        <v>1</v>
      </c>
      <c r="D17" s="19"/>
      <c r="E17" s="19"/>
      <c r="F17" s="19"/>
      <c r="G17" s="25">
        <v>5</v>
      </c>
      <c r="H17" s="25">
        <f t="shared" si="1"/>
        <v>150</v>
      </c>
      <c r="I17" s="25">
        <v>48</v>
      </c>
      <c r="J17" s="25">
        <v>20</v>
      </c>
      <c r="K17" s="25"/>
      <c r="L17" s="25">
        <v>28</v>
      </c>
      <c r="M17" s="25">
        <v>18</v>
      </c>
      <c r="N17" s="25">
        <v>84</v>
      </c>
      <c r="O17" s="25">
        <v>48</v>
      </c>
      <c r="P17" s="25"/>
      <c r="Q17" s="25"/>
      <c r="R17" s="20" t="s">
        <v>74</v>
      </c>
      <c r="S17" s="54">
        <f t="shared" si="0"/>
        <v>84</v>
      </c>
    </row>
    <row r="18" spans="1:19" s="24" customFormat="1" ht="25.5">
      <c r="A18" s="19">
        <v>4</v>
      </c>
      <c r="B18" s="23" t="s">
        <v>82</v>
      </c>
      <c r="C18" s="19">
        <v>1</v>
      </c>
      <c r="D18" s="19"/>
      <c r="E18" s="19"/>
      <c r="F18" s="19"/>
      <c r="G18" s="73">
        <v>6</v>
      </c>
      <c r="H18" s="25">
        <f t="shared" si="1"/>
        <v>180</v>
      </c>
      <c r="I18" s="25">
        <v>54</v>
      </c>
      <c r="J18" s="25">
        <v>22</v>
      </c>
      <c r="K18" s="25"/>
      <c r="L18" s="25">
        <v>32</v>
      </c>
      <c r="M18" s="25">
        <v>20</v>
      </c>
      <c r="N18" s="25">
        <v>106</v>
      </c>
      <c r="O18" s="25">
        <v>54</v>
      </c>
      <c r="P18" s="25"/>
      <c r="Q18" s="25"/>
      <c r="R18" s="20" t="s">
        <v>74</v>
      </c>
      <c r="S18" s="54">
        <f t="shared" si="0"/>
        <v>106</v>
      </c>
    </row>
    <row r="19" spans="1:19" s="24" customFormat="1" ht="15" customHeight="1">
      <c r="A19" s="19">
        <v>5</v>
      </c>
      <c r="B19" s="23" t="s">
        <v>83</v>
      </c>
      <c r="C19" s="19"/>
      <c r="D19" s="19">
        <v>2</v>
      </c>
      <c r="E19" s="19"/>
      <c r="F19" s="19"/>
      <c r="G19" s="25">
        <v>5</v>
      </c>
      <c r="H19" s="25">
        <f t="shared" si="1"/>
        <v>150</v>
      </c>
      <c r="I19" s="25">
        <v>46</v>
      </c>
      <c r="J19" s="25">
        <v>18</v>
      </c>
      <c r="K19" s="25"/>
      <c r="L19" s="25">
        <v>28</v>
      </c>
      <c r="M19" s="25">
        <v>16</v>
      </c>
      <c r="N19" s="25">
        <v>88</v>
      </c>
      <c r="O19" s="25"/>
      <c r="P19" s="25">
        <v>46</v>
      </c>
      <c r="Q19" s="25"/>
      <c r="R19" s="20" t="s">
        <v>71</v>
      </c>
      <c r="S19" s="54">
        <f t="shared" si="0"/>
        <v>88</v>
      </c>
    </row>
    <row r="20" spans="1:19" s="24" customFormat="1" ht="12.75">
      <c r="A20" s="43">
        <v>6</v>
      </c>
      <c r="B20" s="23" t="s">
        <v>84</v>
      </c>
      <c r="C20" s="19"/>
      <c r="D20" s="19">
        <v>2</v>
      </c>
      <c r="E20" s="19"/>
      <c r="F20" s="19"/>
      <c r="G20" s="25">
        <v>5</v>
      </c>
      <c r="H20" s="25">
        <f t="shared" si="1"/>
        <v>150</v>
      </c>
      <c r="I20" s="25">
        <v>52</v>
      </c>
      <c r="J20" s="25">
        <v>20</v>
      </c>
      <c r="K20" s="25"/>
      <c r="L20" s="25">
        <v>32</v>
      </c>
      <c r="M20" s="25">
        <v>18</v>
      </c>
      <c r="N20" s="25">
        <v>80</v>
      </c>
      <c r="O20" s="25"/>
      <c r="P20" s="25">
        <v>52</v>
      </c>
      <c r="Q20" s="25"/>
      <c r="R20" s="20" t="s">
        <v>74</v>
      </c>
      <c r="S20" s="54">
        <f t="shared" si="0"/>
        <v>80</v>
      </c>
    </row>
    <row r="21" spans="1:19" s="24" customFormat="1" ht="12.75">
      <c r="A21" s="19">
        <v>7</v>
      </c>
      <c r="B21" s="42" t="s">
        <v>85</v>
      </c>
      <c r="C21" s="19"/>
      <c r="D21" s="19">
        <v>3</v>
      </c>
      <c r="E21" s="19"/>
      <c r="F21" s="19"/>
      <c r="G21" s="25">
        <v>6</v>
      </c>
      <c r="H21" s="25">
        <v>180</v>
      </c>
      <c r="I21" s="25">
        <v>54</v>
      </c>
      <c r="J21" s="25">
        <v>20</v>
      </c>
      <c r="K21" s="25"/>
      <c r="L21" s="25">
        <v>34</v>
      </c>
      <c r="M21" s="25">
        <v>20</v>
      </c>
      <c r="N21" s="25">
        <v>106</v>
      </c>
      <c r="O21" s="25"/>
      <c r="P21" s="25"/>
      <c r="Q21" s="25">
        <v>54</v>
      </c>
      <c r="R21" s="20" t="s">
        <v>74</v>
      </c>
      <c r="S21" s="54">
        <f t="shared" si="0"/>
        <v>106</v>
      </c>
    </row>
    <row r="22" spans="1:19" s="24" customFormat="1" ht="15.75" customHeight="1">
      <c r="A22" s="45">
        <v>8</v>
      </c>
      <c r="B22" s="23" t="s">
        <v>96</v>
      </c>
      <c r="C22" s="19"/>
      <c r="D22" s="19">
        <v>1</v>
      </c>
      <c r="E22" s="19"/>
      <c r="F22" s="19"/>
      <c r="G22" s="25">
        <v>4</v>
      </c>
      <c r="H22" s="25">
        <f t="shared" si="1"/>
        <v>120</v>
      </c>
      <c r="I22" s="25">
        <v>36</v>
      </c>
      <c r="J22" s="25"/>
      <c r="K22" s="25"/>
      <c r="L22" s="25">
        <v>36</v>
      </c>
      <c r="M22" s="25">
        <v>12</v>
      </c>
      <c r="N22" s="25">
        <v>72</v>
      </c>
      <c r="O22" s="25">
        <v>36</v>
      </c>
      <c r="P22" s="25"/>
      <c r="Q22" s="25"/>
      <c r="R22" s="20" t="s">
        <v>75</v>
      </c>
      <c r="S22" s="54">
        <f t="shared" si="0"/>
        <v>72</v>
      </c>
    </row>
    <row r="23" spans="1:19" s="24" customFormat="1" ht="12.75">
      <c r="A23" s="45">
        <v>9</v>
      </c>
      <c r="B23" s="42" t="s">
        <v>76</v>
      </c>
      <c r="C23" s="19"/>
      <c r="D23" s="19">
        <v>2</v>
      </c>
      <c r="E23" s="19"/>
      <c r="F23" s="19"/>
      <c r="G23" s="25">
        <v>4</v>
      </c>
      <c r="H23" s="67" t="s">
        <v>118</v>
      </c>
      <c r="I23" s="25">
        <v>36</v>
      </c>
      <c r="J23" s="25">
        <v>16</v>
      </c>
      <c r="K23" s="25"/>
      <c r="L23" s="25">
        <v>20</v>
      </c>
      <c r="M23" s="25">
        <v>14</v>
      </c>
      <c r="N23" s="25">
        <v>70</v>
      </c>
      <c r="O23" s="25"/>
      <c r="P23" s="25">
        <v>36</v>
      </c>
      <c r="Q23" s="25"/>
      <c r="R23" s="20" t="s">
        <v>71</v>
      </c>
      <c r="S23" s="54"/>
    </row>
    <row r="24" spans="1:19" s="24" customFormat="1" ht="12.75">
      <c r="A24" s="45">
        <v>10</v>
      </c>
      <c r="B24" s="42" t="s">
        <v>130</v>
      </c>
      <c r="C24" s="19">
        <v>2</v>
      </c>
      <c r="D24" s="19"/>
      <c r="E24" s="19"/>
      <c r="F24" s="19"/>
      <c r="G24" s="25">
        <v>5</v>
      </c>
      <c r="H24" s="67">
        <v>150</v>
      </c>
      <c r="I24" s="25">
        <v>50</v>
      </c>
      <c r="J24" s="25">
        <v>18</v>
      </c>
      <c r="K24" s="25"/>
      <c r="L24" s="25">
        <v>32</v>
      </c>
      <c r="M24" s="25">
        <v>18</v>
      </c>
      <c r="N24" s="25">
        <v>82</v>
      </c>
      <c r="O24" s="25"/>
      <c r="P24" s="25">
        <v>50</v>
      </c>
      <c r="Q24" s="25"/>
      <c r="R24" s="20" t="s">
        <v>74</v>
      </c>
      <c r="S24" s="54"/>
    </row>
    <row r="25" spans="1:19" s="24" customFormat="1" ht="12.75">
      <c r="A25" s="19">
        <v>11</v>
      </c>
      <c r="B25" s="23" t="s">
        <v>129</v>
      </c>
      <c r="C25" s="19">
        <v>1</v>
      </c>
      <c r="D25" s="19"/>
      <c r="E25" s="19"/>
      <c r="F25" s="19"/>
      <c r="G25" s="25">
        <v>5</v>
      </c>
      <c r="H25" s="25">
        <f>G25*30</f>
        <v>150</v>
      </c>
      <c r="I25" s="25">
        <v>48</v>
      </c>
      <c r="J25" s="25">
        <v>18</v>
      </c>
      <c r="K25" s="25"/>
      <c r="L25" s="25">
        <v>30</v>
      </c>
      <c r="M25" s="25">
        <v>16</v>
      </c>
      <c r="N25" s="25">
        <v>86</v>
      </c>
      <c r="O25" s="25">
        <v>48</v>
      </c>
      <c r="P25" s="25"/>
      <c r="Q25" s="25"/>
      <c r="R25" s="26" t="s">
        <v>131</v>
      </c>
      <c r="S25" s="54">
        <f aca="true" t="shared" si="2" ref="S25:S30">H25-I25-M25</f>
        <v>86</v>
      </c>
    </row>
    <row r="26" spans="1:19" s="24" customFormat="1" ht="12.75" hidden="1">
      <c r="A26" s="19">
        <v>3</v>
      </c>
      <c r="B26" s="23"/>
      <c r="C26" s="19"/>
      <c r="D26" s="19"/>
      <c r="E26" s="19"/>
      <c r="F26" s="19"/>
      <c r="G26" s="25">
        <f>H26/36</f>
        <v>0</v>
      </c>
      <c r="H26" s="25"/>
      <c r="I26" s="25">
        <f>SUM(J26:L26)</f>
        <v>0</v>
      </c>
      <c r="J26" s="25"/>
      <c r="K26" s="25"/>
      <c r="L26" s="25"/>
      <c r="M26" s="25"/>
      <c r="N26" s="25">
        <f>H26-J26-L26-M26-K26</f>
        <v>0</v>
      </c>
      <c r="O26" s="25"/>
      <c r="P26" s="25"/>
      <c r="Q26" s="25"/>
      <c r="R26" s="26"/>
      <c r="S26" s="54">
        <f t="shared" si="2"/>
        <v>0</v>
      </c>
    </row>
    <row r="27" spans="1:19" s="24" customFormat="1" ht="12.75" hidden="1">
      <c r="A27" s="19">
        <v>4</v>
      </c>
      <c r="B27" s="23"/>
      <c r="C27" s="19"/>
      <c r="D27" s="19"/>
      <c r="E27" s="19"/>
      <c r="F27" s="19"/>
      <c r="G27" s="25">
        <f>H27/36</f>
        <v>0</v>
      </c>
      <c r="H27" s="25"/>
      <c r="I27" s="25">
        <f>SUM(J27:L27)</f>
        <v>0</v>
      </c>
      <c r="J27" s="25"/>
      <c r="K27" s="25"/>
      <c r="L27" s="25"/>
      <c r="M27" s="25"/>
      <c r="N27" s="25">
        <f>H27-J27-L27-M27-K27</f>
        <v>0</v>
      </c>
      <c r="O27" s="25"/>
      <c r="P27" s="25"/>
      <c r="Q27" s="25"/>
      <c r="R27" s="44"/>
      <c r="S27" s="54">
        <f t="shared" si="2"/>
        <v>0</v>
      </c>
    </row>
    <row r="28" spans="1:19" s="24" customFormat="1" ht="12.75" hidden="1">
      <c r="A28" s="19">
        <v>5</v>
      </c>
      <c r="B28" s="23"/>
      <c r="C28" s="19"/>
      <c r="D28" s="19"/>
      <c r="E28" s="19"/>
      <c r="F28" s="19"/>
      <c r="G28" s="25">
        <f>H28/36</f>
        <v>0</v>
      </c>
      <c r="H28" s="25"/>
      <c r="I28" s="25">
        <f>SUM(J28:L28)</f>
        <v>0</v>
      </c>
      <c r="J28" s="25"/>
      <c r="K28" s="25"/>
      <c r="L28" s="25"/>
      <c r="M28" s="25"/>
      <c r="N28" s="25">
        <f>H28-J28-L28-M28-K28</f>
        <v>0</v>
      </c>
      <c r="O28" s="25"/>
      <c r="P28" s="25"/>
      <c r="Q28" s="25"/>
      <c r="R28" s="44"/>
      <c r="S28" s="54">
        <f t="shared" si="2"/>
        <v>0</v>
      </c>
    </row>
    <row r="29" spans="1:19" s="24" customFormat="1" ht="12.75">
      <c r="A29" s="19">
        <v>12</v>
      </c>
      <c r="B29" s="23" t="s">
        <v>119</v>
      </c>
      <c r="C29" s="19"/>
      <c r="D29" s="19"/>
      <c r="E29" s="19">
        <v>1</v>
      </c>
      <c r="F29" s="19"/>
      <c r="G29" s="25">
        <v>1</v>
      </c>
      <c r="H29" s="25">
        <v>30</v>
      </c>
      <c r="I29" s="25"/>
      <c r="J29" s="25"/>
      <c r="K29" s="25"/>
      <c r="L29" s="25"/>
      <c r="M29" s="25"/>
      <c r="N29" s="25">
        <v>30</v>
      </c>
      <c r="O29" s="25"/>
      <c r="P29" s="25"/>
      <c r="Q29" s="25"/>
      <c r="R29" s="44"/>
      <c r="S29" s="54"/>
    </row>
    <row r="30" spans="1:19" s="28" customFormat="1" ht="12.75">
      <c r="A30" s="138" t="s">
        <v>100</v>
      </c>
      <c r="B30" s="138"/>
      <c r="C30" s="27">
        <v>6</v>
      </c>
      <c r="D30" s="27">
        <v>7</v>
      </c>
      <c r="E30" s="27">
        <v>1</v>
      </c>
      <c r="F30" s="27"/>
      <c r="G30" s="32">
        <v>58</v>
      </c>
      <c r="H30" s="32">
        <v>1740</v>
      </c>
      <c r="I30" s="32">
        <v>544</v>
      </c>
      <c r="J30" s="32">
        <v>206</v>
      </c>
      <c r="K30" s="32">
        <f>SUM(K25:K28)</f>
        <v>0</v>
      </c>
      <c r="L30" s="32">
        <v>338</v>
      </c>
      <c r="M30" s="32">
        <v>192</v>
      </c>
      <c r="N30" s="32">
        <v>1004</v>
      </c>
      <c r="O30" s="32">
        <v>228</v>
      </c>
      <c r="P30" s="32">
        <v>262</v>
      </c>
      <c r="Q30" s="32">
        <v>54</v>
      </c>
      <c r="R30" s="46"/>
      <c r="S30" s="54">
        <f t="shared" si="2"/>
        <v>1004</v>
      </c>
    </row>
    <row r="31" spans="1:19" s="28" customFormat="1" ht="12.75">
      <c r="A31" s="47"/>
      <c r="B31" s="47"/>
      <c r="C31" s="47"/>
      <c r="D31" s="47"/>
      <c r="E31" s="47"/>
      <c r="F31" s="47"/>
      <c r="G31" s="52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60"/>
      <c r="S31" s="54"/>
    </row>
    <row r="32" spans="1:20" s="28" customFormat="1" ht="25.5" customHeight="1">
      <c r="A32" s="47"/>
      <c r="B32" s="133" t="s">
        <v>116</v>
      </c>
      <c r="C32" s="133"/>
      <c r="D32" s="133"/>
      <c r="E32" s="133"/>
      <c r="F32" s="133"/>
      <c r="G32" s="133"/>
      <c r="H32" s="133"/>
      <c r="I32" s="133"/>
      <c r="J32" s="47"/>
      <c r="K32" s="47"/>
      <c r="L32" s="47"/>
      <c r="M32" s="47"/>
      <c r="N32" s="47"/>
      <c r="O32" s="47"/>
      <c r="P32" s="47"/>
      <c r="Q32" s="47"/>
      <c r="R32" s="34"/>
      <c r="S32" s="34"/>
      <c r="T32" s="54">
        <f>I32-J32-N32</f>
        <v>0</v>
      </c>
    </row>
    <row r="33" spans="1:19" s="28" customFormat="1" ht="12.75">
      <c r="A33" s="47"/>
      <c r="B33" s="31" t="s">
        <v>114</v>
      </c>
      <c r="C33" s="27"/>
      <c r="D33" s="27">
        <v>3</v>
      </c>
      <c r="E33" s="27"/>
      <c r="F33" s="27"/>
      <c r="G33" s="32">
        <v>2</v>
      </c>
      <c r="H33" s="27">
        <f>G33*30</f>
        <v>60</v>
      </c>
      <c r="I33" s="47"/>
      <c r="J33" s="47"/>
      <c r="K33" s="47"/>
      <c r="L33" s="47"/>
      <c r="M33" s="47"/>
      <c r="N33" s="47"/>
      <c r="O33" s="47"/>
      <c r="P33" s="47"/>
      <c r="Q33" s="47"/>
      <c r="R33" s="34"/>
      <c r="S33" s="54">
        <f>H33-I33-M33</f>
        <v>60</v>
      </c>
    </row>
    <row r="34" spans="1:19" s="28" customFormat="1" ht="12.75">
      <c r="A34" s="47"/>
      <c r="B34" s="31" t="s">
        <v>115</v>
      </c>
      <c r="C34" s="27"/>
      <c r="D34" s="27">
        <v>3</v>
      </c>
      <c r="E34" s="27"/>
      <c r="F34" s="27"/>
      <c r="G34" s="32">
        <v>10</v>
      </c>
      <c r="H34" s="27">
        <f>G34*30</f>
        <v>300</v>
      </c>
      <c r="I34" s="47"/>
      <c r="J34" s="47"/>
      <c r="K34" s="47"/>
      <c r="L34" s="47"/>
      <c r="M34" s="47"/>
      <c r="N34" s="47"/>
      <c r="O34" s="47"/>
      <c r="P34" s="47"/>
      <c r="Q34" s="47"/>
      <c r="R34" s="34"/>
      <c r="S34" s="54"/>
    </row>
    <row r="35" spans="1:19" s="28" customFormat="1" ht="12.75">
      <c r="A35" s="47"/>
      <c r="B35" s="33" t="s">
        <v>52</v>
      </c>
      <c r="G35" s="72">
        <v>12</v>
      </c>
      <c r="H35" s="28">
        <v>360</v>
      </c>
      <c r="I35" s="47"/>
      <c r="J35" s="47"/>
      <c r="K35" s="47"/>
      <c r="L35" s="47"/>
      <c r="M35" s="47"/>
      <c r="N35" s="47"/>
      <c r="O35" s="47"/>
      <c r="P35" s="47"/>
      <c r="Q35" s="47"/>
      <c r="R35" s="34"/>
      <c r="S35" s="54">
        <f>H34-I35-M35</f>
        <v>300</v>
      </c>
    </row>
    <row r="36" spans="1:19" s="28" customFormat="1" ht="12.75">
      <c r="A36" s="47"/>
      <c r="B36" s="134" t="s">
        <v>117</v>
      </c>
      <c r="C36" s="135"/>
      <c r="D36" s="135"/>
      <c r="E36" s="135"/>
      <c r="F36" s="135"/>
      <c r="G36" s="135"/>
      <c r="H36" s="136"/>
      <c r="I36" s="47"/>
      <c r="J36" s="47"/>
      <c r="K36" s="47"/>
      <c r="L36" s="47"/>
      <c r="M36" s="47"/>
      <c r="N36" s="47"/>
      <c r="O36" s="47"/>
      <c r="P36" s="47"/>
      <c r="Q36" s="47"/>
      <c r="R36" s="34"/>
      <c r="S36" s="54"/>
    </row>
    <row r="37" spans="1:19" s="28" customFormat="1" ht="25.5">
      <c r="A37" s="47"/>
      <c r="B37" s="31" t="s">
        <v>97</v>
      </c>
      <c r="C37" s="27"/>
      <c r="D37" s="27">
        <v>3</v>
      </c>
      <c r="E37" s="27"/>
      <c r="F37" s="27"/>
      <c r="G37" s="32">
        <v>6</v>
      </c>
      <c r="H37" s="27">
        <f>G37*30</f>
        <v>180</v>
      </c>
      <c r="I37" s="47"/>
      <c r="J37" s="47"/>
      <c r="K37" s="47"/>
      <c r="L37" s="47"/>
      <c r="M37" s="47"/>
      <c r="N37" s="47"/>
      <c r="O37" s="47"/>
      <c r="P37" s="47"/>
      <c r="Q37" s="47"/>
      <c r="R37" s="34"/>
      <c r="S37" s="54">
        <f>H37-I37-M37</f>
        <v>180</v>
      </c>
    </row>
    <row r="38" spans="1:19" s="28" customFormat="1" ht="25.5">
      <c r="A38" s="47"/>
      <c r="B38" s="31" t="s">
        <v>98</v>
      </c>
      <c r="C38" s="27"/>
      <c r="D38" s="27">
        <v>3</v>
      </c>
      <c r="E38" s="27"/>
      <c r="F38" s="27"/>
      <c r="G38" s="32">
        <v>2</v>
      </c>
      <c r="H38" s="27">
        <v>60</v>
      </c>
      <c r="I38" s="47"/>
      <c r="J38" s="47"/>
      <c r="K38" s="47"/>
      <c r="L38" s="47"/>
      <c r="M38" s="47"/>
      <c r="N38" s="47"/>
      <c r="O38" s="47"/>
      <c r="P38" s="47"/>
      <c r="Q38" s="47"/>
      <c r="R38" s="34"/>
      <c r="S38" s="54"/>
    </row>
    <row r="39" spans="1:19" s="28" customFormat="1" ht="12.75">
      <c r="A39" s="47"/>
      <c r="B39" s="138" t="s">
        <v>52</v>
      </c>
      <c r="C39" s="138"/>
      <c r="D39" s="27"/>
      <c r="E39" s="27"/>
      <c r="F39" s="27"/>
      <c r="G39" s="32">
        <v>8</v>
      </c>
      <c r="H39" s="27">
        <f>G39*30</f>
        <v>240</v>
      </c>
      <c r="I39" s="47"/>
      <c r="J39" s="47"/>
      <c r="K39" s="47"/>
      <c r="L39" s="47"/>
      <c r="M39" s="47"/>
      <c r="N39" s="47"/>
      <c r="O39" s="47">
        <v>1</v>
      </c>
      <c r="P39" s="47">
        <v>2</v>
      </c>
      <c r="Q39" s="47">
        <v>3</v>
      </c>
      <c r="R39" s="34"/>
      <c r="S39" s="54">
        <f>H39-I39-M39</f>
        <v>240</v>
      </c>
    </row>
    <row r="40" spans="1:19" s="24" customFormat="1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1"/>
      <c r="S40" s="54">
        <f>H40-I40-M40</f>
        <v>0</v>
      </c>
    </row>
    <row r="41" spans="1:19" s="24" customFormat="1" ht="12.75">
      <c r="A41" s="132" t="s">
        <v>61</v>
      </c>
      <c r="B41" s="132"/>
      <c r="C41" s="132"/>
      <c r="D41" s="132"/>
      <c r="E41" s="132"/>
      <c r="F41" s="132"/>
      <c r="G41" s="32">
        <v>90</v>
      </c>
      <c r="H41" s="32">
        <v>2700</v>
      </c>
      <c r="I41" s="48">
        <v>650</v>
      </c>
      <c r="J41" s="48">
        <v>250</v>
      </c>
      <c r="K41" s="48">
        <v>0</v>
      </c>
      <c r="L41" s="48">
        <v>400</v>
      </c>
      <c r="M41" s="48">
        <v>220</v>
      </c>
      <c r="N41" s="48">
        <v>1230</v>
      </c>
      <c r="O41" s="32">
        <f>O13+O30</f>
        <v>308</v>
      </c>
      <c r="P41" s="32">
        <f>P13+P30</f>
        <v>288</v>
      </c>
      <c r="Q41" s="32">
        <f>Q13+Q30</f>
        <v>54</v>
      </c>
      <c r="R41" s="30"/>
      <c r="S41" s="54">
        <f>H41-I41-M41-H39</f>
        <v>1590</v>
      </c>
    </row>
    <row r="42" spans="1:18" s="24" customFormat="1" ht="12.75" customHeight="1">
      <c r="A42" s="139" t="s">
        <v>62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1"/>
      <c r="M42" s="23"/>
      <c r="N42" s="23"/>
      <c r="O42" s="25">
        <v>17</v>
      </c>
      <c r="P42" s="25">
        <f>P41/P6</f>
        <v>17</v>
      </c>
      <c r="Q42" s="25">
        <f>Q41/Q6</f>
        <v>11</v>
      </c>
      <c r="R42" s="30"/>
    </row>
    <row r="43" spans="1:18" s="24" customFormat="1" ht="12.75">
      <c r="A43" s="132" t="s">
        <v>63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23"/>
      <c r="N43" s="23"/>
      <c r="O43" s="19">
        <v>4</v>
      </c>
      <c r="P43" s="19">
        <v>3</v>
      </c>
      <c r="Q43" s="19">
        <v>0</v>
      </c>
      <c r="R43" s="30"/>
    </row>
    <row r="44" spans="1:18" s="24" customFormat="1" ht="12.75">
      <c r="A44" s="132" t="s">
        <v>64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23"/>
      <c r="N44" s="23"/>
      <c r="O44" s="19">
        <v>4</v>
      </c>
      <c r="P44" s="19">
        <v>4</v>
      </c>
      <c r="Q44" s="19">
        <v>1</v>
      </c>
      <c r="R44" s="30"/>
    </row>
    <row r="45" spans="1:18" s="24" customFormat="1" ht="12.75">
      <c r="A45" s="132" t="s">
        <v>65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23"/>
      <c r="N45" s="23"/>
      <c r="O45" s="23"/>
      <c r="P45" s="19"/>
      <c r="Q45" s="19"/>
      <c r="R45" s="30"/>
    </row>
    <row r="46" spans="1:19" s="24" customFormat="1" ht="12.75">
      <c r="A46" s="145" t="s">
        <v>66</v>
      </c>
      <c r="B46" s="14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23"/>
      <c r="N46" s="23"/>
      <c r="O46" s="19">
        <v>1</v>
      </c>
      <c r="P46" s="23"/>
      <c r="Q46" s="23"/>
      <c r="R46" s="30"/>
      <c r="S46" s="30"/>
    </row>
    <row r="47" spans="1:17" s="15" customFormat="1" ht="29.25" customHeight="1">
      <c r="A47" s="143" t="s">
        <v>67</v>
      </c>
      <c r="B47" s="143"/>
      <c r="C47" s="143"/>
      <c r="D47" s="143"/>
      <c r="E47" s="143"/>
      <c r="F47" s="143"/>
      <c r="G47" s="16"/>
      <c r="H47" s="16"/>
      <c r="I47" s="16"/>
      <c r="J47" s="16"/>
      <c r="K47" s="49"/>
      <c r="L47" s="144" t="s">
        <v>120</v>
      </c>
      <c r="M47" s="144"/>
      <c r="N47" s="144"/>
      <c r="O47" s="144"/>
      <c r="P47" s="49"/>
      <c r="Q47" s="49"/>
    </row>
    <row r="48" spans="1:17" s="2" customFormat="1" ht="11.25" customHeight="1">
      <c r="A48" s="17"/>
      <c r="B48" s="17"/>
      <c r="C48" s="17"/>
      <c r="D48" s="17"/>
      <c r="E48" s="17"/>
      <c r="F48" s="17"/>
      <c r="G48" s="142" t="s">
        <v>68</v>
      </c>
      <c r="H48" s="142"/>
      <c r="I48" s="142"/>
      <c r="J48" s="142" t="s">
        <v>69</v>
      </c>
      <c r="K48" s="142"/>
      <c r="L48" s="142"/>
      <c r="M48" s="142"/>
      <c r="N48" s="142"/>
      <c r="O48" s="142"/>
      <c r="P48" s="142"/>
      <c r="Q48" s="142"/>
    </row>
    <row r="49" spans="1:17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50"/>
      <c r="L49" s="18"/>
      <c r="M49" s="18"/>
      <c r="N49" s="18"/>
      <c r="O49" s="50"/>
      <c r="P49" s="50"/>
      <c r="Q49" s="50"/>
    </row>
    <row r="50" spans="1:17" s="15" customFormat="1" ht="15.75" customHeight="1">
      <c r="A50" s="137" t="s">
        <v>121</v>
      </c>
      <c r="B50" s="137"/>
      <c r="C50" s="137"/>
      <c r="D50" s="137"/>
      <c r="E50" s="137"/>
      <c r="F50" s="137"/>
      <c r="G50" s="16"/>
      <c r="H50" s="16"/>
      <c r="I50" s="16"/>
      <c r="J50" s="16"/>
      <c r="K50" s="49"/>
      <c r="L50" s="88" t="s">
        <v>122</v>
      </c>
      <c r="M50" s="88"/>
      <c r="N50" s="88"/>
      <c r="O50" s="88"/>
      <c r="P50" s="49"/>
      <c r="Q50" s="49"/>
    </row>
    <row r="51" spans="1:17" s="2" customFormat="1" ht="11.25" customHeight="1">
      <c r="A51" s="17"/>
      <c r="B51" s="17"/>
      <c r="C51" s="17"/>
      <c r="D51" s="17"/>
      <c r="E51" s="17"/>
      <c r="F51" s="17"/>
      <c r="G51" s="142" t="s">
        <v>68</v>
      </c>
      <c r="H51" s="142"/>
      <c r="I51" s="142"/>
      <c r="J51" s="142" t="s">
        <v>69</v>
      </c>
      <c r="K51" s="142"/>
      <c r="L51" s="142"/>
      <c r="M51" s="142"/>
      <c r="N51" s="142"/>
      <c r="O51" s="142"/>
      <c r="P51" s="142"/>
      <c r="Q51" s="142"/>
    </row>
  </sheetData>
  <sheetProtection/>
  <mergeCells count="41">
    <mergeCell ref="G51:I51"/>
    <mergeCell ref="J51:Q51"/>
    <mergeCell ref="A44:L44"/>
    <mergeCell ref="A45:L45"/>
    <mergeCell ref="A47:F47"/>
    <mergeCell ref="L47:O47"/>
    <mergeCell ref="G48:I48"/>
    <mergeCell ref="J48:Q48"/>
    <mergeCell ref="A46:B46"/>
    <mergeCell ref="A30:B30"/>
    <mergeCell ref="B39:C39"/>
    <mergeCell ref="A41:F41"/>
    <mergeCell ref="A42:L42"/>
    <mergeCell ref="A43:L43"/>
    <mergeCell ref="B32:I32"/>
    <mergeCell ref="B36:H36"/>
    <mergeCell ref="A50:F50"/>
    <mergeCell ref="L50:O50"/>
    <mergeCell ref="I3:I6"/>
    <mergeCell ref="J3:L4"/>
    <mergeCell ref="O3:Q3"/>
    <mergeCell ref="J5:J6"/>
    <mergeCell ref="K5:K6"/>
    <mergeCell ref="L5:L6"/>
    <mergeCell ref="O5:Q5"/>
    <mergeCell ref="H1:N1"/>
    <mergeCell ref="O1:Q1"/>
    <mergeCell ref="C2:C6"/>
    <mergeCell ref="D2:D6"/>
    <mergeCell ref="E2:F2"/>
    <mergeCell ref="H2:H6"/>
    <mergeCell ref="I2:L2"/>
    <mergeCell ref="M2:M6"/>
    <mergeCell ref="N2:N6"/>
    <mergeCell ref="O2:P2"/>
    <mergeCell ref="A1:A6"/>
    <mergeCell ref="B1:B6"/>
    <mergeCell ref="C1:F1"/>
    <mergeCell ref="G1:G6"/>
    <mergeCell ref="E3:E6"/>
    <mergeCell ref="F3:F6"/>
  </mergeCells>
  <printOptions/>
  <pageMargins left="0.3937007874015748" right="0.3937007874015748" top="0.21" bottom="0.16" header="0" footer="0"/>
  <pageSetup fitToHeight="10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Uch_otdel</dc:creator>
  <cp:keywords/>
  <dc:description/>
  <cp:lastModifiedBy>Аня</cp:lastModifiedBy>
  <cp:lastPrinted>2015-04-07T14:17:18Z</cp:lastPrinted>
  <dcterms:created xsi:type="dcterms:W3CDTF">2013-01-08T13:08:35Z</dcterms:created>
  <dcterms:modified xsi:type="dcterms:W3CDTF">2016-06-17T08:17:20Z</dcterms:modified>
  <cp:category/>
  <cp:version/>
  <cp:contentType/>
  <cp:contentStatus/>
</cp:coreProperties>
</file>