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65" windowHeight="9855" activeTab="1"/>
  </bookViews>
  <sheets>
    <sheet name="1 страница" sheetId="1" r:id="rId1"/>
    <sheet name="2 страница" sheetId="2" r:id="rId2"/>
  </sheets>
  <definedNames/>
  <calcPr fullCalcOnLoad="1"/>
</workbook>
</file>

<file path=xl/sharedStrings.xml><?xml version="1.0" encoding="utf-8"?>
<sst xmlns="http://schemas.openxmlformats.org/spreadsheetml/2006/main" count="142" uniqueCount="118">
  <si>
    <t>Затверджую</t>
  </si>
  <si>
    <t>(підпис)                     (прізвище та ініціали)</t>
  </si>
  <si>
    <t>"_____"______________20__ року</t>
  </si>
  <si>
    <t>Міністерство освіти і науки України</t>
  </si>
  <si>
    <t>Н А В Ч А Л Ь Н И Й  П Л А Н</t>
  </si>
  <si>
    <t>Підготовки</t>
  </si>
  <si>
    <t xml:space="preserve">  магистр</t>
  </si>
  <si>
    <t xml:space="preserve"> Кваліфікація  магістр з фінансів, банківської справи та страхування</t>
  </si>
  <si>
    <t>з галузі знань</t>
  </si>
  <si>
    <t xml:space="preserve">  Управління та адміністрування</t>
  </si>
  <si>
    <t>Строк навчання      1,5  роки</t>
  </si>
  <si>
    <t>(шифр і назва галузі)</t>
  </si>
  <si>
    <t>(роки і місяці)</t>
  </si>
  <si>
    <t>за спеціальністю</t>
  </si>
  <si>
    <t xml:space="preserve"> 8.07072  Фінанси, банківська справа та страхування</t>
  </si>
  <si>
    <t>на основі повної середньої освіти</t>
  </si>
  <si>
    <t>(шифр і назва спеціальності)</t>
  </si>
  <si>
    <t>(зазначається освітній
освітньо-кваліфікаційний) рівень</t>
  </si>
  <si>
    <t>Форма навчання</t>
  </si>
  <si>
    <t xml:space="preserve">  денна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</si>
  <si>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</si>
  <si>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</si>
  <si>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</si>
  <si>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</si>
  <si>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</si>
  <si>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</si>
  <si>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Сiчень</t>
  </si>
  <si>
    <t>Лютий</t>
  </si>
  <si>
    <t>Березень</t>
  </si>
  <si>
    <t>Квiтень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</si>
  <si>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</si>
  <si>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</si>
  <si>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</si>
  <si>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</si>
  <si>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 - дипломне проектування; А - захист дипломного проекту (роботи)</t>
  </si>
  <si>
    <t>II. ЗВЕДЕНІ ДАНІ ПРО БЮДЖЕТ ЧАСУ, тижні</t>
  </si>
  <si>
    <t>ІІІ. ПРАКТИКА</t>
  </si>
  <si>
    <t>IV. ДЕРЖАВНА АТЕСТАЦІЯ</t>
  </si>
  <si>
    <t>Теоретичне навчання</t>
  </si>
  <si>
    <t>Екзаменаційна сесія</t>
  </si>
  <si>
    <t>Практика</t>
  </si>
  <si>
    <t>Виконання дипломного проекту (роботи)</t>
  </si>
  <si>
    <t>Державна атестація</t>
  </si>
  <si>
    <t>Канікули</t>
  </si>
  <si>
    <t>Разом</t>
  </si>
  <si>
    <t>Назва
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</si>
  <si>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</si>
  <si>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</si>
  <si>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</si>
  <si>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</si>
  <si>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Шифр за ОПП</t>
  </si>
  <si>
    <t>НАЗВА НАВЧАЛЬНОЇ
ДИСЦИПЛІНИ</t>
  </si>
  <si>
    <t>Розподіл за
семестрами</t>
  </si>
  <si>
    <t>Екзамени</t>
  </si>
  <si>
    <t>Залiки</t>
  </si>
  <si>
    <t>Кількість
кредитів ECTS</t>
  </si>
  <si>
    <t>Кількість годин</t>
  </si>
  <si>
    <t>Загальний
обсяг</t>
  </si>
  <si>
    <t>Аудиторних</t>
  </si>
  <si>
    <t>Всього</t>
  </si>
  <si>
    <t>у тому числі:</t>
  </si>
  <si>
    <t>лекції</t>
  </si>
  <si>
    <t>лабора
торні</t>
  </si>
  <si>
    <t>прак-
тичні</t>
  </si>
  <si>
    <t>Самостійна
робота</t>
  </si>
  <si>
    <t>С е м е с т р и</t>
  </si>
  <si>
    <t>Кількість тижнів в семестрі</t>
  </si>
  <si>
    <t>V курс</t>
  </si>
  <si>
    <t>VI курс</t>
  </si>
  <si>
    <t>Кафедри</t>
  </si>
  <si>
    <t>Цикл професійно-орієнтованої соціально-економічної підготовки</t>
  </si>
  <si>
    <t xml:space="preserve">    Блок фундаментальних економічних дисциплін</t>
  </si>
  <si>
    <t>Макроекономічні проблеми реального і фінансового сектора економіки в глобальному процесі реіндустріалізації</t>
  </si>
  <si>
    <t>З Е Т</t>
  </si>
  <si>
    <t xml:space="preserve">    Блок економіко-математичних дисциплін</t>
  </si>
  <si>
    <t>Математичне забезпечення фінансових рішень</t>
  </si>
  <si>
    <t>М М А Е</t>
  </si>
  <si>
    <t>Комп'ютерне моделювання складних економічних систем</t>
  </si>
  <si>
    <t>Екон.кіб.</t>
  </si>
  <si>
    <t>Цикл професійної та практичної підготовки</t>
  </si>
  <si>
    <t>Фінансовий менеджмент державного та приватного сектору</t>
  </si>
  <si>
    <t>Фiнансiв</t>
  </si>
  <si>
    <t>Адміністрування податків</t>
  </si>
  <si>
    <t>Податкове рахівництво</t>
  </si>
  <si>
    <t>Податковий менеджмент</t>
  </si>
  <si>
    <t xml:space="preserve">Митна справа </t>
  </si>
  <si>
    <t>Податкова експертиза</t>
  </si>
  <si>
    <t>Фінансове право</t>
  </si>
  <si>
    <t>Правознавства</t>
  </si>
  <si>
    <t>Іноземна мова професійного спрямування</t>
  </si>
  <si>
    <t>Ін.мов</t>
  </si>
  <si>
    <t>Методологія наукових досліджень</t>
  </si>
  <si>
    <t>Бюджетно-податкова політика</t>
  </si>
  <si>
    <t>Організація та методика податкових перевірок</t>
  </si>
  <si>
    <t>Практична підготовка</t>
  </si>
  <si>
    <t>Виробнича практика</t>
  </si>
  <si>
    <t>Міждисциплінарний тренінг</t>
  </si>
  <si>
    <t>Підготовка магістерської роботи</t>
  </si>
  <si>
    <t>Захист магістерської роботи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</si>
  <si>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</si>
  <si>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</si>
  <si>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</si>
  <si>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</si>
  <si>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</si>
  <si>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</si>
  <si>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 xml:space="preserve">Декан факультету </t>
  </si>
  <si>
    <t>(підпис)</t>
  </si>
  <si>
    <t>(прізвище та ініціали)</t>
  </si>
  <si>
    <t xml:space="preserve">Завідуючий кафедрою </t>
  </si>
  <si>
    <t xml:space="preserve">Ректор                                      </t>
  </si>
  <si>
    <t>Розподіл годин на тиждень за 
семестрами</t>
  </si>
  <si>
    <t>Курсові роботи</t>
  </si>
  <si>
    <t>Контр.роб. (ЦЗФН)</t>
  </si>
  <si>
    <t>Інд.-конс. робота</t>
  </si>
  <si>
    <t>Керівник науково-методичної комісії зі спеціальності</t>
  </si>
  <si>
    <t>д.е.н., проф. Баранова В. Г.</t>
  </si>
  <si>
    <t>к.е.н., проф. Хомутенко В. П.</t>
  </si>
  <si>
    <t>к.фіз.-мат.н., доцент Левинський С.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</si>
</sst>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righ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2"/>
  <sheetViews>
    <sheetView zoomScalePageLayoutView="0" workbookViewId="0" topLeftCell="A13">
      <selection activeCell="AD29" sqref="AD29"/>
    </sheetView>
  </sheetViews>
  <sheetFormatPr defaultColWidth="9.00390625" defaultRowHeight="15.75"/>
  <cols>
    <col min="1" max="1" width="4.625" style="0" customWidth="1"/>
    <col min="2" max="53" width="2.625" style="0" customWidth="1"/>
  </cols>
  <sheetData>
    <row r="1" spans="1:53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5.75">
      <c r="A2" s="31" t="s">
        <v>109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5.7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s="2" customFormat="1" ht="18.7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10"/>
      <c r="N5" s="32" t="s">
        <v>3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8.75">
      <c r="A6" s="11"/>
      <c r="B6" s="11"/>
      <c r="C6" s="11"/>
      <c r="D6" s="11"/>
      <c r="E6" s="11"/>
      <c r="F6" s="11"/>
      <c r="G6" s="1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8.75">
      <c r="A7" s="10"/>
      <c r="B7" s="10"/>
      <c r="C7" s="10"/>
      <c r="D7" s="10"/>
      <c r="E7" s="10"/>
      <c r="F7" s="10"/>
      <c r="G7" s="10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20.25">
      <c r="A8" s="10"/>
      <c r="B8" s="10"/>
      <c r="C8" s="10"/>
      <c r="D8" s="10"/>
      <c r="E8" s="10"/>
      <c r="F8" s="10"/>
      <c r="G8" s="10"/>
      <c r="H8" s="37" t="s">
        <v>4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ht="15" customHeight="1">
      <c r="A9" s="31" t="s">
        <v>5</v>
      </c>
      <c r="B9" s="31"/>
      <c r="C9" s="31"/>
      <c r="D9" s="31"/>
      <c r="E9" s="31"/>
      <c r="F9" s="32" t="s">
        <v>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3" t="s">
        <v>7</v>
      </c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1:5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15" customHeight="1">
      <c r="A11" s="31" t="s">
        <v>8</v>
      </c>
      <c r="B11" s="31"/>
      <c r="C11" s="31"/>
      <c r="D11" s="31"/>
      <c r="E11" s="31"/>
      <c r="F11" s="31"/>
      <c r="G11" s="31"/>
      <c r="H11" s="32" t="s">
        <v>9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10"/>
      <c r="AL11" s="33" t="s">
        <v>10</v>
      </c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s="3" customFormat="1" ht="11.25">
      <c r="A12" s="12"/>
      <c r="B12" s="12"/>
      <c r="C12" s="12"/>
      <c r="D12" s="12"/>
      <c r="E12" s="12"/>
      <c r="F12" s="34" t="s">
        <v>11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12"/>
      <c r="AL12" s="34" t="s">
        <v>12</v>
      </c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12"/>
    </row>
    <row r="13" spans="1:53" ht="15" customHeight="1">
      <c r="A13" s="31" t="s">
        <v>13</v>
      </c>
      <c r="B13" s="31"/>
      <c r="C13" s="31"/>
      <c r="D13" s="31"/>
      <c r="E13" s="31"/>
      <c r="F13" s="31"/>
      <c r="G13" s="32" t="s">
        <v>14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10"/>
      <c r="AL13" s="33" t="s">
        <v>15</v>
      </c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10"/>
    </row>
    <row r="14" spans="1:53" ht="15" customHeight="1">
      <c r="A14" s="12"/>
      <c r="B14" s="12"/>
      <c r="C14" s="12"/>
      <c r="D14" s="12"/>
      <c r="E14" s="12"/>
      <c r="F14" s="34" t="s">
        <v>16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10"/>
      <c r="AL14" s="35" t="s">
        <v>17</v>
      </c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10"/>
    </row>
    <row r="15" spans="1:53" ht="15" customHeight="1">
      <c r="A15" s="10"/>
      <c r="B15" s="10"/>
      <c r="C15" s="10"/>
      <c r="D15" s="10"/>
      <c r="E15" s="10"/>
      <c r="F15" s="10"/>
      <c r="G15" s="10"/>
      <c r="H15" s="10"/>
      <c r="I15" s="29" t="s">
        <v>18</v>
      </c>
      <c r="J15" s="29"/>
      <c r="K15" s="29"/>
      <c r="L15" s="29"/>
      <c r="M15" s="29"/>
      <c r="N15" s="29"/>
      <c r="O15" s="29"/>
      <c r="P15" s="36" t="s">
        <v>19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3"/>
      <c r="AF15" s="13"/>
      <c r="AG15" s="13"/>
      <c r="AH15" s="13"/>
      <c r="AI15" s="13"/>
      <c r="AJ15" s="13"/>
      <c r="AK15" s="10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10"/>
    </row>
    <row r="16" spans="1:53" s="5" customFormat="1" ht="24.75" customHeight="1">
      <c r="A16" s="30" t="s">
        <v>20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</row>
    <row r="17" spans="1:53" ht="15.75">
      <c r="A17" s="27" t="s">
        <v>21</v>
      </c>
      <c r="B17" s="27" t="s">
        <v>22</v>
      </c>
      <c r="C17" s="27"/>
      <c r="D17" s="27"/>
      <c r="E17" s="27"/>
      <c r="F17" s="27" t="s">
        <v>23</v>
      </c>
      <c r="G17" s="27"/>
      <c r="H17" s="27"/>
      <c r="I17" s="27"/>
      <c r="J17" s="27" t="s">
        <v>24</v>
      </c>
      <c r="K17" s="27"/>
      <c r="L17" s="27"/>
      <c r="M17" s="27"/>
      <c r="N17" s="27"/>
      <c r="O17" s="27" t="s">
        <v>25</v>
      </c>
      <c r="P17" s="27"/>
      <c r="Q17" s="27"/>
      <c r="R17" s="27"/>
      <c r="S17" s="27" t="s">
        <v>26</v>
      </c>
      <c r="T17" s="27"/>
      <c r="U17" s="27"/>
      <c r="V17" s="27"/>
      <c r="W17" s="27"/>
      <c r="X17" s="27" t="s">
        <v>27</v>
      </c>
      <c r="Y17" s="27"/>
      <c r="Z17" s="27"/>
      <c r="AA17" s="27"/>
      <c r="AB17" s="27" t="s">
        <v>28</v>
      </c>
      <c r="AC17" s="27"/>
      <c r="AD17" s="27"/>
      <c r="AE17" s="27"/>
      <c r="AF17" s="27" t="s">
        <v>29</v>
      </c>
      <c r="AG17" s="27"/>
      <c r="AH17" s="27"/>
      <c r="AI17" s="27"/>
      <c r="AJ17" s="27" t="s">
        <v>30</v>
      </c>
      <c r="AK17" s="27"/>
      <c r="AL17" s="27"/>
      <c r="AM17" s="27"/>
      <c r="AN17" s="27"/>
      <c r="AO17" s="27" t="s">
        <v>31</v>
      </c>
      <c r="AP17" s="27"/>
      <c r="AQ17" s="27"/>
      <c r="AR17" s="27"/>
      <c r="AS17" s="27" t="s">
        <v>32</v>
      </c>
      <c r="AT17" s="27"/>
      <c r="AU17" s="27"/>
      <c r="AV17" s="27"/>
      <c r="AW17" s="27"/>
      <c r="AX17" s="27" t="s">
        <v>33</v>
      </c>
      <c r="AY17" s="27"/>
      <c r="AZ17" s="27"/>
      <c r="BA17" s="27"/>
    </row>
    <row r="18" spans="1:53" ht="15" customHeight="1">
      <c r="A18" s="27"/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  <c r="L18" s="14">
        <v>11</v>
      </c>
      <c r="M18" s="14">
        <v>12</v>
      </c>
      <c r="N18" s="14">
        <v>13</v>
      </c>
      <c r="O18" s="14">
        <v>14</v>
      </c>
      <c r="P18" s="14">
        <v>15</v>
      </c>
      <c r="Q18" s="14">
        <v>16</v>
      </c>
      <c r="R18" s="14">
        <v>17</v>
      </c>
      <c r="S18" s="14">
        <v>18</v>
      </c>
      <c r="T18" s="14">
        <v>19</v>
      </c>
      <c r="U18" s="14">
        <v>20</v>
      </c>
      <c r="V18" s="14">
        <v>21</v>
      </c>
      <c r="W18" s="14">
        <v>22</v>
      </c>
      <c r="X18" s="14">
        <v>23</v>
      </c>
      <c r="Y18" s="14">
        <v>24</v>
      </c>
      <c r="Z18" s="14">
        <v>25</v>
      </c>
      <c r="AA18" s="14">
        <v>26</v>
      </c>
      <c r="AB18" s="14">
        <v>27</v>
      </c>
      <c r="AC18" s="14">
        <v>28</v>
      </c>
      <c r="AD18" s="14">
        <v>29</v>
      </c>
      <c r="AE18" s="14">
        <v>30</v>
      </c>
      <c r="AF18" s="14">
        <v>31</v>
      </c>
      <c r="AG18" s="14">
        <v>32</v>
      </c>
      <c r="AH18" s="14">
        <v>33</v>
      </c>
      <c r="AI18" s="14">
        <v>34</v>
      </c>
      <c r="AJ18" s="14">
        <v>35</v>
      </c>
      <c r="AK18" s="14">
        <v>36</v>
      </c>
      <c r="AL18" s="14">
        <v>37</v>
      </c>
      <c r="AM18" s="14">
        <v>38</v>
      </c>
      <c r="AN18" s="14">
        <v>39</v>
      </c>
      <c r="AO18" s="14">
        <v>40</v>
      </c>
      <c r="AP18" s="14">
        <v>41</v>
      </c>
      <c r="AQ18" s="14">
        <v>42</v>
      </c>
      <c r="AR18" s="14">
        <v>43</v>
      </c>
      <c r="AS18" s="14">
        <v>44</v>
      </c>
      <c r="AT18" s="14">
        <v>45</v>
      </c>
      <c r="AU18" s="14">
        <v>46</v>
      </c>
      <c r="AV18" s="14">
        <v>47</v>
      </c>
      <c r="AW18" s="14">
        <v>48</v>
      </c>
      <c r="AX18" s="14">
        <v>49</v>
      </c>
      <c r="AY18" s="14">
        <v>50</v>
      </c>
      <c r="AZ18" s="14">
        <v>51</v>
      </c>
      <c r="BA18" s="14">
        <v>52</v>
      </c>
    </row>
    <row r="19" spans="1:53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s="7" customFormat="1" ht="12.75">
      <c r="A22" s="28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4" customFormat="1" ht="15.75">
      <c r="A23" s="29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3"/>
      <c r="T23" s="29" t="s">
        <v>36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13"/>
      <c r="AJ23" s="29" t="s">
        <v>37</v>
      </c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s="8" customFormat="1" ht="84" customHeight="1">
      <c r="A24" s="26" t="s">
        <v>21</v>
      </c>
      <c r="B24" s="26"/>
      <c r="C24" s="26" t="s">
        <v>38</v>
      </c>
      <c r="D24" s="26"/>
      <c r="E24" s="26" t="s">
        <v>39</v>
      </c>
      <c r="F24" s="26"/>
      <c r="G24" s="26" t="s">
        <v>40</v>
      </c>
      <c r="H24" s="26"/>
      <c r="I24" s="26" t="s">
        <v>41</v>
      </c>
      <c r="J24" s="26"/>
      <c r="K24" s="26"/>
      <c r="L24" s="26"/>
      <c r="M24" s="26" t="s">
        <v>42</v>
      </c>
      <c r="N24" s="26"/>
      <c r="O24" s="26" t="s">
        <v>43</v>
      </c>
      <c r="P24" s="26"/>
      <c r="Q24" s="26" t="s">
        <v>44</v>
      </c>
      <c r="R24" s="26"/>
      <c r="S24" s="16"/>
      <c r="T24" s="26" t="s">
        <v>45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 t="s">
        <v>46</v>
      </c>
      <c r="AF24" s="26"/>
      <c r="AG24" s="26" t="s">
        <v>47</v>
      </c>
      <c r="AH24" s="26"/>
      <c r="AI24" s="16"/>
      <c r="AJ24" s="26" t="s">
        <v>48</v>
      </c>
      <c r="AK24" s="26"/>
      <c r="AL24" s="26"/>
      <c r="AM24" s="26"/>
      <c r="AN24" s="26"/>
      <c r="AO24" s="26"/>
      <c r="AP24" s="26"/>
      <c r="AQ24" s="26"/>
      <c r="AR24" s="26"/>
      <c r="AS24" s="26"/>
      <c r="AT24" s="25" t="s">
        <v>49</v>
      </c>
      <c r="AU24" s="25"/>
      <c r="AV24" s="25"/>
      <c r="AW24" s="25"/>
      <c r="AX24" s="25"/>
      <c r="AY24" s="25"/>
      <c r="AZ24" s="26" t="s">
        <v>46</v>
      </c>
      <c r="BA24" s="26"/>
    </row>
    <row r="25" spans="1:53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15.75">
      <c r="A27" s="27" t="s">
        <v>44</v>
      </c>
      <c r="B27" s="27"/>
      <c r="C27" s="27">
        <v>0</v>
      </c>
      <c r="D27" s="27"/>
      <c r="E27" s="27">
        <v>0</v>
      </c>
      <c r="F27" s="27"/>
      <c r="G27" s="27">
        <v>0</v>
      </c>
      <c r="H27" s="27"/>
      <c r="I27" s="27">
        <v>0</v>
      </c>
      <c r="J27" s="27"/>
      <c r="K27" s="27"/>
      <c r="L27" s="27"/>
      <c r="M27" s="27">
        <v>0</v>
      </c>
      <c r="N27" s="27"/>
      <c r="O27" s="27">
        <v>0</v>
      </c>
      <c r="P27" s="27"/>
      <c r="Q27" s="27">
        <v>0</v>
      </c>
      <c r="R27" s="27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</sheetData>
  <sheetProtection/>
  <mergeCells count="64">
    <mergeCell ref="A5:L5"/>
    <mergeCell ref="N5:AJ5"/>
    <mergeCell ref="H6:AJ6"/>
    <mergeCell ref="H7:AJ7"/>
    <mergeCell ref="A1:P1"/>
    <mergeCell ref="A2:P2"/>
    <mergeCell ref="A3:P3"/>
    <mergeCell ref="A4:P4"/>
    <mergeCell ref="A11:G11"/>
    <mergeCell ref="H11:AJ11"/>
    <mergeCell ref="AL11:BA11"/>
    <mergeCell ref="F12:AJ12"/>
    <mergeCell ref="AL12:AZ12"/>
    <mergeCell ref="H8:AJ8"/>
    <mergeCell ref="A9:E9"/>
    <mergeCell ref="F9:AJ9"/>
    <mergeCell ref="AK9:BA9"/>
    <mergeCell ref="A13:F13"/>
    <mergeCell ref="G13:AJ13"/>
    <mergeCell ref="AL13:AZ13"/>
    <mergeCell ref="F14:AJ14"/>
    <mergeCell ref="AL14:AZ15"/>
    <mergeCell ref="I15:O15"/>
    <mergeCell ref="P15:AD15"/>
    <mergeCell ref="A16:BA16"/>
    <mergeCell ref="A17:A18"/>
    <mergeCell ref="B17:E17"/>
    <mergeCell ref="F17:I17"/>
    <mergeCell ref="J17:N17"/>
    <mergeCell ref="O17:R17"/>
    <mergeCell ref="S17:W17"/>
    <mergeCell ref="X17:AA17"/>
    <mergeCell ref="AB17:AE17"/>
    <mergeCell ref="AF17:AI17"/>
    <mergeCell ref="A22:BA22"/>
    <mergeCell ref="A23:R23"/>
    <mergeCell ref="T23:AH23"/>
    <mergeCell ref="AJ23:BA23"/>
    <mergeCell ref="AJ17:AN17"/>
    <mergeCell ref="AO17:AR17"/>
    <mergeCell ref="AS17:AW17"/>
    <mergeCell ref="AX17:BA17"/>
    <mergeCell ref="I24:L24"/>
    <mergeCell ref="M24:N24"/>
    <mergeCell ref="O24:P24"/>
    <mergeCell ref="Q24:R24"/>
    <mergeCell ref="A24:B24"/>
    <mergeCell ref="C24:D24"/>
    <mergeCell ref="E24:F24"/>
    <mergeCell ref="G24:H24"/>
    <mergeCell ref="I27:L27"/>
    <mergeCell ref="M27:N27"/>
    <mergeCell ref="O27:P27"/>
    <mergeCell ref="Q27:R27"/>
    <mergeCell ref="A27:B27"/>
    <mergeCell ref="C27:D27"/>
    <mergeCell ref="E27:F27"/>
    <mergeCell ref="G27:H27"/>
    <mergeCell ref="AT24:AY24"/>
    <mergeCell ref="AZ24:BA24"/>
    <mergeCell ref="T24:AD24"/>
    <mergeCell ref="AE24:AF24"/>
    <mergeCell ref="AG24:AH24"/>
    <mergeCell ref="AJ24:AS24"/>
  </mergeCells>
  <printOptions/>
  <pageMargins left="0.393700787401575" right="0.393700787401575" top="0.393700787401575" bottom="0.393700787401575" header="0" footer="0"/>
  <pageSetup fitToHeight="10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PageLayoutView="0" workbookViewId="0" topLeftCell="A1">
      <selection activeCell="O12" sqref="O12"/>
    </sheetView>
  </sheetViews>
  <sheetFormatPr defaultColWidth="9.00390625" defaultRowHeight="15.75"/>
  <cols>
    <col min="1" max="1" width="3.625" style="0" customWidth="1"/>
    <col min="2" max="2" width="35.625" style="0" customWidth="1"/>
    <col min="3" max="6" width="4.625" style="0" customWidth="1"/>
    <col min="7" max="13" width="6.625" style="0" customWidth="1"/>
    <col min="14" max="14" width="5.625" style="0" customWidth="1"/>
    <col min="15" max="17" width="4.125" style="0" customWidth="1"/>
    <col min="18" max="18" width="19.625" style="0" customWidth="1"/>
    <col min="19" max="19" width="10.625" style="0" customWidth="1"/>
    <col min="20" max="30" width="4.125" style="0" customWidth="1"/>
  </cols>
  <sheetData>
    <row r="1" spans="1:24" ht="30" customHeight="1">
      <c r="A1" s="26" t="s">
        <v>50</v>
      </c>
      <c r="B1" s="46" t="s">
        <v>51</v>
      </c>
      <c r="C1" s="46" t="s">
        <v>52</v>
      </c>
      <c r="D1" s="46"/>
      <c r="E1" s="46"/>
      <c r="F1" s="46"/>
      <c r="G1" s="26" t="s">
        <v>55</v>
      </c>
      <c r="H1" s="46" t="s">
        <v>56</v>
      </c>
      <c r="I1" s="46"/>
      <c r="J1" s="46"/>
      <c r="K1" s="46"/>
      <c r="L1" s="46"/>
      <c r="M1" s="46"/>
      <c r="N1" s="46"/>
      <c r="O1" s="46" t="s">
        <v>110</v>
      </c>
      <c r="P1" s="46"/>
      <c r="Q1" s="52"/>
      <c r="R1" s="49" t="s">
        <v>69</v>
      </c>
      <c r="X1" s="1"/>
    </row>
    <row r="2" spans="1:18" ht="15" customHeight="1">
      <c r="A2" s="26"/>
      <c r="B2" s="46"/>
      <c r="C2" s="26" t="s">
        <v>53</v>
      </c>
      <c r="D2" s="26" t="s">
        <v>54</v>
      </c>
      <c r="E2" s="26" t="s">
        <v>111</v>
      </c>
      <c r="F2" s="26" t="s">
        <v>112</v>
      </c>
      <c r="G2" s="26"/>
      <c r="H2" s="26" t="s">
        <v>57</v>
      </c>
      <c r="I2" s="46" t="s">
        <v>58</v>
      </c>
      <c r="J2" s="46"/>
      <c r="K2" s="46"/>
      <c r="L2" s="46"/>
      <c r="M2" s="26" t="s">
        <v>113</v>
      </c>
      <c r="N2" s="26" t="s">
        <v>64</v>
      </c>
      <c r="O2" s="46" t="s">
        <v>67</v>
      </c>
      <c r="P2" s="46"/>
      <c r="Q2" s="17" t="s">
        <v>68</v>
      </c>
      <c r="R2" s="50"/>
    </row>
    <row r="3" spans="1:18" ht="15" customHeight="1">
      <c r="A3" s="26"/>
      <c r="B3" s="46"/>
      <c r="C3" s="26"/>
      <c r="D3" s="26"/>
      <c r="E3" s="26"/>
      <c r="F3" s="26"/>
      <c r="G3" s="26"/>
      <c r="H3" s="26"/>
      <c r="I3" s="26" t="s">
        <v>59</v>
      </c>
      <c r="J3" s="46" t="s">
        <v>60</v>
      </c>
      <c r="K3" s="46"/>
      <c r="L3" s="46"/>
      <c r="M3" s="26"/>
      <c r="N3" s="26"/>
      <c r="O3" s="46" t="s">
        <v>65</v>
      </c>
      <c r="P3" s="46"/>
      <c r="Q3" s="54"/>
      <c r="R3" s="50"/>
    </row>
    <row r="4" spans="1:18" ht="15" customHeight="1">
      <c r="A4" s="26"/>
      <c r="B4" s="46"/>
      <c r="C4" s="26"/>
      <c r="D4" s="26"/>
      <c r="E4" s="26"/>
      <c r="F4" s="26"/>
      <c r="G4" s="26"/>
      <c r="H4" s="26"/>
      <c r="I4" s="26"/>
      <c r="J4" s="46"/>
      <c r="K4" s="46"/>
      <c r="L4" s="46"/>
      <c r="M4" s="26"/>
      <c r="N4" s="26"/>
      <c r="O4" s="23">
        <v>9</v>
      </c>
      <c r="P4" s="23">
        <v>10</v>
      </c>
      <c r="Q4" s="17">
        <v>11</v>
      </c>
      <c r="R4" s="50"/>
    </row>
    <row r="5" spans="1:18" ht="15" customHeight="1">
      <c r="A5" s="26"/>
      <c r="B5" s="46"/>
      <c r="C5" s="26"/>
      <c r="D5" s="26"/>
      <c r="E5" s="26"/>
      <c r="F5" s="26"/>
      <c r="G5" s="26"/>
      <c r="H5" s="26"/>
      <c r="I5" s="26"/>
      <c r="J5" s="46" t="s">
        <v>61</v>
      </c>
      <c r="K5" s="46" t="s">
        <v>62</v>
      </c>
      <c r="L5" s="46" t="s">
        <v>63</v>
      </c>
      <c r="M5" s="26"/>
      <c r="N5" s="26"/>
      <c r="O5" s="46" t="s">
        <v>66</v>
      </c>
      <c r="P5" s="46"/>
      <c r="Q5" s="54"/>
      <c r="R5" s="50"/>
    </row>
    <row r="6" spans="1:18" ht="15.75">
      <c r="A6" s="26"/>
      <c r="B6" s="46"/>
      <c r="C6" s="26"/>
      <c r="D6" s="26"/>
      <c r="E6" s="26"/>
      <c r="F6" s="26"/>
      <c r="G6" s="26"/>
      <c r="H6" s="26"/>
      <c r="I6" s="26"/>
      <c r="J6" s="46"/>
      <c r="K6" s="46"/>
      <c r="L6" s="46"/>
      <c r="M6" s="26"/>
      <c r="N6" s="26"/>
      <c r="O6" s="23">
        <v>18</v>
      </c>
      <c r="P6" s="23">
        <v>17</v>
      </c>
      <c r="Q6" s="17">
        <v>4</v>
      </c>
      <c r="R6" s="51"/>
    </row>
    <row r="7" spans="1:18" ht="15.75">
      <c r="A7" s="47" t="s">
        <v>70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13"/>
      <c r="Q7" s="1"/>
      <c r="R7" s="18"/>
    </row>
    <row r="8" spans="1:18" ht="15.75">
      <c r="A8" s="29" t="s">
        <v>71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3"/>
      <c r="Q8" s="1"/>
      <c r="R8" s="18">
        <v>1</v>
      </c>
    </row>
    <row r="9" spans="1:18" ht="47.25">
      <c r="A9" s="55">
        <v>1</v>
      </c>
      <c r="B9" s="56" t="s">
        <v>72</v>
      </c>
      <c r="C9" s="55">
        <v>9</v>
      </c>
      <c r="D9" s="55"/>
      <c r="E9" s="55"/>
      <c r="F9" s="55"/>
      <c r="G9" s="55">
        <v>6</v>
      </c>
      <c r="H9" s="55">
        <v>180</v>
      </c>
      <c r="I9" s="55">
        <v>52</v>
      </c>
      <c r="J9" s="55">
        <v>24</v>
      </c>
      <c r="K9" s="55"/>
      <c r="L9" s="55">
        <v>28</v>
      </c>
      <c r="M9" s="55">
        <v>12</v>
      </c>
      <c r="N9" s="55">
        <f>H9-J9-L9-M9</f>
        <v>116</v>
      </c>
      <c r="O9" s="55">
        <v>52</v>
      </c>
      <c r="P9" s="55"/>
      <c r="Q9" s="57"/>
      <c r="R9" s="19" t="s">
        <v>73</v>
      </c>
    </row>
    <row r="10" spans="1:18" s="4" customFormat="1" ht="15.75">
      <c r="A10" s="58" t="s">
        <v>59</v>
      </c>
      <c r="B10" s="58"/>
      <c r="C10" s="59">
        <v>1</v>
      </c>
      <c r="D10" s="59"/>
      <c r="E10" s="59"/>
      <c r="F10" s="59"/>
      <c r="G10" s="59">
        <v>6</v>
      </c>
      <c r="H10" s="59">
        <v>180</v>
      </c>
      <c r="I10" s="59">
        <v>52</v>
      </c>
      <c r="J10" s="59">
        <v>24</v>
      </c>
      <c r="K10" s="59"/>
      <c r="L10" s="59">
        <v>28</v>
      </c>
      <c r="M10" s="59">
        <f>SUM(M9)</f>
        <v>12</v>
      </c>
      <c r="N10" s="59">
        <v>116</v>
      </c>
      <c r="O10" s="59">
        <v>52</v>
      </c>
      <c r="P10" s="59"/>
      <c r="Q10" s="60"/>
      <c r="R10" s="20"/>
    </row>
    <row r="11" spans="1:18" ht="15.75">
      <c r="A11" s="61" t="s">
        <v>74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3"/>
      <c r="R11" s="18"/>
    </row>
    <row r="12" spans="1:18" ht="31.5">
      <c r="A12" s="55">
        <v>1</v>
      </c>
      <c r="B12" s="56" t="s">
        <v>75</v>
      </c>
      <c r="C12" s="55"/>
      <c r="D12" s="55">
        <v>9</v>
      </c>
      <c r="E12" s="55"/>
      <c r="F12" s="55"/>
      <c r="G12" s="55">
        <v>3</v>
      </c>
      <c r="H12" s="55">
        <v>90</v>
      </c>
      <c r="I12" s="55">
        <v>44</v>
      </c>
      <c r="J12" s="55">
        <v>22</v>
      </c>
      <c r="K12" s="55"/>
      <c r="L12" s="55">
        <v>22</v>
      </c>
      <c r="M12" s="55">
        <v>6</v>
      </c>
      <c r="N12" s="55">
        <f>H12-J12-L12-M12</f>
        <v>40</v>
      </c>
      <c r="O12" s="55">
        <v>44</v>
      </c>
      <c r="P12" s="55"/>
      <c r="Q12" s="57"/>
      <c r="R12" s="19" t="s">
        <v>76</v>
      </c>
    </row>
    <row r="13" spans="1:18" ht="31.5">
      <c r="A13" s="55">
        <v>2</v>
      </c>
      <c r="B13" s="56" t="s">
        <v>77</v>
      </c>
      <c r="C13" s="55"/>
      <c r="D13" s="55">
        <v>10</v>
      </c>
      <c r="E13" s="55"/>
      <c r="F13" s="55"/>
      <c r="G13" s="55">
        <v>3</v>
      </c>
      <c r="H13" s="55">
        <v>90</v>
      </c>
      <c r="I13" s="55">
        <v>44</v>
      </c>
      <c r="J13" s="55">
        <v>22</v>
      </c>
      <c r="K13" s="55"/>
      <c r="L13" s="55">
        <v>22</v>
      </c>
      <c r="M13" s="55">
        <v>6</v>
      </c>
      <c r="N13" s="55">
        <f>H13-J13-L13-M13</f>
        <v>40</v>
      </c>
      <c r="O13" s="55"/>
      <c r="P13" s="55">
        <v>44</v>
      </c>
      <c r="Q13" s="57"/>
      <c r="R13" s="19" t="s">
        <v>78</v>
      </c>
    </row>
    <row r="14" spans="1:18" s="4" customFormat="1" ht="15.75">
      <c r="A14" s="58" t="s">
        <v>59</v>
      </c>
      <c r="B14" s="58"/>
      <c r="C14" s="59"/>
      <c r="D14" s="59">
        <v>2</v>
      </c>
      <c r="E14" s="59"/>
      <c r="F14" s="59"/>
      <c r="G14" s="59">
        <v>6</v>
      </c>
      <c r="H14" s="59">
        <v>180</v>
      </c>
      <c r="I14" s="59">
        <v>88</v>
      </c>
      <c r="J14" s="59">
        <v>44</v>
      </c>
      <c r="K14" s="59"/>
      <c r="L14" s="59">
        <v>44</v>
      </c>
      <c r="M14" s="59">
        <f>SUM(M12:M13)</f>
        <v>12</v>
      </c>
      <c r="N14" s="59">
        <v>80</v>
      </c>
      <c r="O14" s="59">
        <v>44</v>
      </c>
      <c r="P14" s="59">
        <v>44</v>
      </c>
      <c r="Q14" s="60"/>
      <c r="R14" s="20"/>
    </row>
    <row r="15" spans="1:18" ht="15.75">
      <c r="A15" s="61" t="s">
        <v>79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3"/>
      <c r="R15" s="18"/>
    </row>
    <row r="16" spans="1:18" ht="31.5">
      <c r="A16" s="55">
        <v>1</v>
      </c>
      <c r="B16" s="56" t="s">
        <v>80</v>
      </c>
      <c r="C16" s="55">
        <v>9</v>
      </c>
      <c r="D16" s="55"/>
      <c r="E16" s="55"/>
      <c r="F16" s="55"/>
      <c r="G16" s="55">
        <v>6</v>
      </c>
      <c r="H16" s="55">
        <v>180</v>
      </c>
      <c r="I16" s="55">
        <v>52</v>
      </c>
      <c r="J16" s="55">
        <v>24</v>
      </c>
      <c r="K16" s="55"/>
      <c r="L16" s="55">
        <v>28</v>
      </c>
      <c r="M16" s="55">
        <v>12</v>
      </c>
      <c r="N16" s="55">
        <f>H16-J16-L16-M16</f>
        <v>116</v>
      </c>
      <c r="O16" s="55">
        <v>52</v>
      </c>
      <c r="P16" s="55"/>
      <c r="Q16" s="57"/>
      <c r="R16" s="19" t="s">
        <v>81</v>
      </c>
    </row>
    <row r="17" spans="1:18" ht="15.75">
      <c r="A17" s="55">
        <v>2</v>
      </c>
      <c r="B17" s="56" t="s">
        <v>82</v>
      </c>
      <c r="C17" s="55">
        <v>10</v>
      </c>
      <c r="D17" s="55"/>
      <c r="E17" s="55"/>
      <c r="F17" s="55"/>
      <c r="G17" s="55">
        <v>5</v>
      </c>
      <c r="H17" s="55">
        <v>150</v>
      </c>
      <c r="I17" s="55">
        <v>46</v>
      </c>
      <c r="J17" s="55">
        <v>24</v>
      </c>
      <c r="K17" s="55"/>
      <c r="L17" s="55">
        <v>22</v>
      </c>
      <c r="M17" s="55">
        <v>10</v>
      </c>
      <c r="N17" s="55">
        <f>H17-J17-L17-M17</f>
        <v>94</v>
      </c>
      <c r="O17" s="55"/>
      <c r="P17" s="55">
        <v>46</v>
      </c>
      <c r="Q17" s="57"/>
      <c r="R17" s="19" t="s">
        <v>81</v>
      </c>
    </row>
    <row r="18" spans="1:18" ht="15.75">
      <c r="A18" s="55">
        <v>3</v>
      </c>
      <c r="B18" s="56" t="s">
        <v>83</v>
      </c>
      <c r="C18" s="55">
        <v>9</v>
      </c>
      <c r="D18" s="55"/>
      <c r="E18" s="55"/>
      <c r="F18" s="55"/>
      <c r="G18" s="55">
        <v>6</v>
      </c>
      <c r="H18" s="55">
        <v>180</v>
      </c>
      <c r="I18" s="55">
        <v>54</v>
      </c>
      <c r="J18" s="55">
        <v>24</v>
      </c>
      <c r="K18" s="55"/>
      <c r="L18" s="55">
        <v>30</v>
      </c>
      <c r="M18" s="55">
        <v>12</v>
      </c>
      <c r="N18" s="55">
        <v>114</v>
      </c>
      <c r="O18" s="55">
        <v>54</v>
      </c>
      <c r="P18" s="55"/>
      <c r="Q18" s="57"/>
      <c r="R18" s="19" t="s">
        <v>81</v>
      </c>
    </row>
    <row r="19" spans="1:18" ht="15.75">
      <c r="A19" s="55">
        <v>4</v>
      </c>
      <c r="B19" s="56" t="s">
        <v>84</v>
      </c>
      <c r="C19" s="55">
        <v>10</v>
      </c>
      <c r="D19" s="55"/>
      <c r="E19" s="55"/>
      <c r="F19" s="55"/>
      <c r="G19" s="55">
        <v>5</v>
      </c>
      <c r="H19" s="55">
        <v>150</v>
      </c>
      <c r="I19" s="55">
        <v>46</v>
      </c>
      <c r="J19" s="55">
        <v>24</v>
      </c>
      <c r="K19" s="55"/>
      <c r="L19" s="55">
        <v>22</v>
      </c>
      <c r="M19" s="55">
        <v>10</v>
      </c>
      <c r="N19" s="55">
        <v>94</v>
      </c>
      <c r="O19" s="55"/>
      <c r="P19" s="55">
        <v>46</v>
      </c>
      <c r="Q19" s="57"/>
      <c r="R19" s="19" t="s">
        <v>81</v>
      </c>
    </row>
    <row r="20" spans="1:18" ht="15.75">
      <c r="A20" s="55">
        <v>5</v>
      </c>
      <c r="B20" s="56" t="s">
        <v>85</v>
      </c>
      <c r="C20" s="55">
        <v>9</v>
      </c>
      <c r="D20" s="55"/>
      <c r="E20" s="55"/>
      <c r="F20" s="55"/>
      <c r="G20" s="55">
        <v>5</v>
      </c>
      <c r="H20" s="55">
        <v>150</v>
      </c>
      <c r="I20" s="55">
        <v>46</v>
      </c>
      <c r="J20" s="55">
        <v>24</v>
      </c>
      <c r="K20" s="55"/>
      <c r="L20" s="55">
        <v>22</v>
      </c>
      <c r="M20" s="55">
        <v>10</v>
      </c>
      <c r="N20" s="55">
        <v>94</v>
      </c>
      <c r="O20" s="55">
        <v>46</v>
      </c>
      <c r="P20" s="55"/>
      <c r="Q20" s="57"/>
      <c r="R20" s="19" t="s">
        <v>81</v>
      </c>
    </row>
    <row r="21" spans="1:18" ht="15.75">
      <c r="A21" s="55">
        <v>6</v>
      </c>
      <c r="B21" s="56" t="s">
        <v>86</v>
      </c>
      <c r="C21" s="55">
        <v>11</v>
      </c>
      <c r="D21" s="55"/>
      <c r="E21" s="55"/>
      <c r="F21" s="55"/>
      <c r="G21" s="55">
        <v>6</v>
      </c>
      <c r="H21" s="55">
        <v>180</v>
      </c>
      <c r="I21" s="55">
        <v>36</v>
      </c>
      <c r="J21" s="55">
        <v>18</v>
      </c>
      <c r="K21" s="55"/>
      <c r="L21" s="55">
        <v>18</v>
      </c>
      <c r="M21" s="55">
        <v>12</v>
      </c>
      <c r="N21" s="55">
        <v>132</v>
      </c>
      <c r="O21" s="55"/>
      <c r="P21" s="55"/>
      <c r="Q21" s="57">
        <v>36</v>
      </c>
      <c r="R21" s="19" t="s">
        <v>81</v>
      </c>
    </row>
    <row r="22" spans="1:18" ht="15.75">
      <c r="A22" s="55">
        <v>7</v>
      </c>
      <c r="B22" s="56" t="s">
        <v>87</v>
      </c>
      <c r="C22" s="55"/>
      <c r="D22" s="55">
        <v>10</v>
      </c>
      <c r="E22" s="55"/>
      <c r="F22" s="55"/>
      <c r="G22" s="55">
        <v>5</v>
      </c>
      <c r="H22" s="55">
        <v>150</v>
      </c>
      <c r="I22" s="55">
        <v>36</v>
      </c>
      <c r="J22" s="55">
        <v>20</v>
      </c>
      <c r="K22" s="55"/>
      <c r="L22" s="55">
        <v>16</v>
      </c>
      <c r="M22" s="55">
        <v>10</v>
      </c>
      <c r="N22" s="55">
        <v>104</v>
      </c>
      <c r="O22" s="55"/>
      <c r="P22" s="55">
        <v>36</v>
      </c>
      <c r="Q22" s="57"/>
      <c r="R22" s="19" t="s">
        <v>88</v>
      </c>
    </row>
    <row r="23" spans="1:18" ht="31.5">
      <c r="A23" s="55">
        <v>8</v>
      </c>
      <c r="B23" s="56" t="s">
        <v>89</v>
      </c>
      <c r="C23" s="55"/>
      <c r="D23" s="55">
        <v>10</v>
      </c>
      <c r="E23" s="55"/>
      <c r="F23" s="55"/>
      <c r="G23" s="55">
        <v>5</v>
      </c>
      <c r="H23" s="55">
        <v>150</v>
      </c>
      <c r="I23" s="55">
        <v>36</v>
      </c>
      <c r="J23" s="55"/>
      <c r="K23" s="55"/>
      <c r="L23" s="55">
        <v>36</v>
      </c>
      <c r="M23" s="55">
        <v>10</v>
      </c>
      <c r="N23" s="55">
        <v>104</v>
      </c>
      <c r="O23" s="55"/>
      <c r="P23" s="55">
        <v>36</v>
      </c>
      <c r="Q23" s="57"/>
      <c r="R23" s="19" t="s">
        <v>90</v>
      </c>
    </row>
    <row r="24" spans="1:18" ht="15.75">
      <c r="A24" s="55">
        <v>9</v>
      </c>
      <c r="B24" s="56" t="s">
        <v>91</v>
      </c>
      <c r="C24" s="55"/>
      <c r="D24" s="55">
        <v>10</v>
      </c>
      <c r="E24" s="55"/>
      <c r="F24" s="55"/>
      <c r="G24" s="55">
        <v>5</v>
      </c>
      <c r="H24" s="55">
        <v>150</v>
      </c>
      <c r="I24" s="55">
        <v>46</v>
      </c>
      <c r="J24" s="55">
        <v>18</v>
      </c>
      <c r="K24" s="55"/>
      <c r="L24" s="55">
        <v>28</v>
      </c>
      <c r="M24" s="55">
        <v>10</v>
      </c>
      <c r="N24" s="55">
        <v>94</v>
      </c>
      <c r="O24" s="55"/>
      <c r="P24" s="55">
        <v>46</v>
      </c>
      <c r="Q24" s="57"/>
      <c r="R24" s="19" t="s">
        <v>81</v>
      </c>
    </row>
    <row r="25" spans="1:18" ht="15.75">
      <c r="A25" s="55">
        <v>10</v>
      </c>
      <c r="B25" s="56" t="s">
        <v>92</v>
      </c>
      <c r="C25" s="55"/>
      <c r="D25" s="55">
        <v>11</v>
      </c>
      <c r="E25" s="55"/>
      <c r="F25" s="55"/>
      <c r="G25" s="55">
        <v>5</v>
      </c>
      <c r="H25" s="55">
        <v>150</v>
      </c>
      <c r="I25" s="55">
        <v>36</v>
      </c>
      <c r="J25" s="55">
        <v>18</v>
      </c>
      <c r="K25" s="55"/>
      <c r="L25" s="55">
        <v>18</v>
      </c>
      <c r="M25" s="55">
        <v>10</v>
      </c>
      <c r="N25" s="55">
        <v>104</v>
      </c>
      <c r="O25" s="55"/>
      <c r="P25" s="55"/>
      <c r="Q25" s="57">
        <v>36</v>
      </c>
      <c r="R25" s="19" t="s">
        <v>81</v>
      </c>
    </row>
    <row r="26" spans="1:18" ht="31.5">
      <c r="A26" s="55">
        <v>11</v>
      </c>
      <c r="B26" s="56" t="s">
        <v>93</v>
      </c>
      <c r="C26" s="55">
        <v>9</v>
      </c>
      <c r="D26" s="55"/>
      <c r="E26" s="55"/>
      <c r="F26" s="55"/>
      <c r="G26" s="55">
        <v>5</v>
      </c>
      <c r="H26" s="55">
        <v>150</v>
      </c>
      <c r="I26" s="55">
        <v>46</v>
      </c>
      <c r="J26" s="55">
        <v>24</v>
      </c>
      <c r="K26" s="55"/>
      <c r="L26" s="55">
        <v>22</v>
      </c>
      <c r="M26" s="55">
        <v>10</v>
      </c>
      <c r="N26" s="55">
        <v>94</v>
      </c>
      <c r="O26" s="55">
        <v>46</v>
      </c>
      <c r="P26" s="55"/>
      <c r="Q26" s="57"/>
      <c r="R26" s="19" t="s">
        <v>81</v>
      </c>
    </row>
    <row r="27" spans="1:18" s="4" customFormat="1" ht="15.75">
      <c r="A27" s="58" t="s">
        <v>59</v>
      </c>
      <c r="B27" s="58"/>
      <c r="C27" s="59">
        <v>7</v>
      </c>
      <c r="D27" s="59">
        <v>4</v>
      </c>
      <c r="E27" s="59"/>
      <c r="F27" s="59"/>
      <c r="G27" s="59">
        <v>58</v>
      </c>
      <c r="H27" s="59">
        <v>1740</v>
      </c>
      <c r="I27" s="59">
        <f>I16+I17+I18+I19+I20+I21+I22+I23+I24+I25+I26</f>
        <v>480</v>
      </c>
      <c r="J27" s="59">
        <f>J16+J17+J18+J19+J20+J21+J23+J22+J24+J25+J26</f>
        <v>218</v>
      </c>
      <c r="K27" s="59"/>
      <c r="L27" s="59">
        <f>L16+L17+L18+L19+L20+L21+L22+L23+L24+L25+L26</f>
        <v>262</v>
      </c>
      <c r="M27" s="59">
        <f>M16+M17+M18+M19+M20+M21+M22+M23+M24+M25+M26</f>
        <v>116</v>
      </c>
      <c r="N27" s="59">
        <f>N16+N17+N18+N20+N19+N21+N23+N22+N24+N25+N26</f>
        <v>1144</v>
      </c>
      <c r="O27" s="59">
        <f>O16+O18+O20+O26</f>
        <v>198</v>
      </c>
      <c r="P27" s="59">
        <f>P17+P19+P22+P23+P24</f>
        <v>210</v>
      </c>
      <c r="Q27" s="60">
        <f>Q21+Q25</f>
        <v>72</v>
      </c>
      <c r="R27" s="20"/>
    </row>
    <row r="28" spans="1:18" ht="15.75">
      <c r="A28" s="61" t="s">
        <v>94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63"/>
      <c r="R28" s="18"/>
    </row>
    <row r="29" spans="1:18" ht="15.75">
      <c r="A29" s="55">
        <v>1</v>
      </c>
      <c r="B29" s="56" t="s">
        <v>95</v>
      </c>
      <c r="C29" s="55">
        <v>11</v>
      </c>
      <c r="D29" s="55"/>
      <c r="E29" s="55"/>
      <c r="F29" s="55"/>
      <c r="G29" s="55">
        <v>10</v>
      </c>
      <c r="H29" s="55">
        <v>300</v>
      </c>
      <c r="I29" s="55"/>
      <c r="J29" s="55"/>
      <c r="K29" s="55"/>
      <c r="L29" s="55">
        <v>0</v>
      </c>
      <c r="M29" s="55"/>
      <c r="N29" s="55">
        <v>300</v>
      </c>
      <c r="O29" s="55"/>
      <c r="P29" s="55"/>
      <c r="Q29" s="57"/>
      <c r="R29" s="19" t="s">
        <v>81</v>
      </c>
    </row>
    <row r="30" spans="1:18" ht="15.75">
      <c r="A30" s="55">
        <v>2</v>
      </c>
      <c r="B30" s="56" t="s">
        <v>96</v>
      </c>
      <c r="C30" s="55"/>
      <c r="D30" s="55">
        <v>11</v>
      </c>
      <c r="E30" s="55"/>
      <c r="F30" s="55"/>
      <c r="G30" s="55">
        <v>2</v>
      </c>
      <c r="H30" s="55">
        <v>60</v>
      </c>
      <c r="I30" s="55"/>
      <c r="J30" s="55"/>
      <c r="K30" s="55"/>
      <c r="L30" s="55">
        <v>0</v>
      </c>
      <c r="M30" s="55"/>
      <c r="N30" s="55">
        <v>60</v>
      </c>
      <c r="O30" s="55"/>
      <c r="P30" s="55"/>
      <c r="Q30" s="57"/>
      <c r="R30" s="19" t="s">
        <v>81</v>
      </c>
    </row>
    <row r="31" spans="1:18" ht="15.75">
      <c r="A31" s="64" t="s">
        <v>42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2"/>
      <c r="Q31" s="63"/>
      <c r="R31" s="18"/>
    </row>
    <row r="32" spans="1:18" ht="15.75">
      <c r="A32" s="55">
        <v>1</v>
      </c>
      <c r="B32" s="56" t="s">
        <v>97</v>
      </c>
      <c r="C32" s="55">
        <v>11</v>
      </c>
      <c r="D32" s="55"/>
      <c r="E32" s="55"/>
      <c r="F32" s="55"/>
      <c r="G32" s="55">
        <v>6</v>
      </c>
      <c r="H32" s="55">
        <v>180</v>
      </c>
      <c r="I32" s="55"/>
      <c r="J32" s="55"/>
      <c r="K32" s="55"/>
      <c r="L32" s="55">
        <v>0</v>
      </c>
      <c r="M32" s="55"/>
      <c r="N32" s="55">
        <v>180</v>
      </c>
      <c r="O32" s="55"/>
      <c r="P32" s="55"/>
      <c r="Q32" s="57"/>
      <c r="R32" s="19" t="s">
        <v>81</v>
      </c>
    </row>
    <row r="33" spans="1:18" ht="15.75">
      <c r="A33" s="55">
        <v>2</v>
      </c>
      <c r="B33" s="56" t="s">
        <v>98</v>
      </c>
      <c r="C33" s="55"/>
      <c r="D33" s="55">
        <v>11</v>
      </c>
      <c r="E33" s="55"/>
      <c r="F33" s="55"/>
      <c r="G33" s="55">
        <v>2</v>
      </c>
      <c r="H33" s="55">
        <v>60</v>
      </c>
      <c r="I33" s="55"/>
      <c r="J33" s="55"/>
      <c r="K33" s="55"/>
      <c r="L33" s="55">
        <v>0</v>
      </c>
      <c r="M33" s="55"/>
      <c r="N33" s="55">
        <v>60</v>
      </c>
      <c r="O33" s="55"/>
      <c r="P33" s="55"/>
      <c r="Q33" s="57"/>
      <c r="R33" s="19" t="s">
        <v>81</v>
      </c>
    </row>
    <row r="34" spans="1:18" ht="15.75">
      <c r="A34" s="64" t="s">
        <v>59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2"/>
      <c r="Q34" s="63"/>
      <c r="R34" s="18"/>
    </row>
    <row r="35" spans="1:18" ht="15.75">
      <c r="A35" s="65" t="s">
        <v>99</v>
      </c>
      <c r="B35" s="65"/>
      <c r="C35" s="65"/>
      <c r="D35" s="65"/>
      <c r="E35" s="65"/>
      <c r="F35" s="65"/>
      <c r="G35" s="55">
        <f>G10+G14+G27+G29+G30+G32+G33</f>
        <v>90</v>
      </c>
      <c r="H35" s="55">
        <f>H33+H32+H30+H29+H27+H14+H10</f>
        <v>2700</v>
      </c>
      <c r="I35" s="55">
        <f>I27+I14+I10</f>
        <v>620</v>
      </c>
      <c r="J35" s="55">
        <f>J27+J14+J10</f>
        <v>286</v>
      </c>
      <c r="K35" s="55">
        <v>0</v>
      </c>
      <c r="L35" s="55">
        <f>L27+L14+L10</f>
        <v>334</v>
      </c>
      <c r="M35" s="55">
        <f>M27+M14+M10</f>
        <v>140</v>
      </c>
      <c r="N35" s="56">
        <f>N32+N33+N30+N29+N27+N14+N10</f>
        <v>1940</v>
      </c>
      <c r="O35" s="56">
        <f>O27+O14+O10</f>
        <v>294</v>
      </c>
      <c r="P35" s="56">
        <f>P27+P14+P10</f>
        <v>254</v>
      </c>
      <c r="Q35" s="56">
        <f>Q27+Q14+Q10</f>
        <v>72</v>
      </c>
      <c r="R35" s="6"/>
    </row>
    <row r="36" spans="1:18" ht="15.75">
      <c r="A36" s="65" t="s">
        <v>100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56"/>
      <c r="N36" s="56"/>
      <c r="O36" s="55">
        <f>O35/18</f>
        <v>16.333333333333332</v>
      </c>
      <c r="P36" s="66">
        <f>P35/17</f>
        <v>14.941176470588236</v>
      </c>
      <c r="Q36" s="67">
        <f>Q35/4</f>
        <v>18</v>
      </c>
      <c r="R36" s="6"/>
    </row>
    <row r="37" spans="1:18" ht="15.75">
      <c r="A37" s="65" t="s">
        <v>101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56"/>
      <c r="N37" s="56"/>
      <c r="O37" s="55">
        <v>4</v>
      </c>
      <c r="P37" s="55">
        <v>3</v>
      </c>
      <c r="Q37" s="57">
        <v>1</v>
      </c>
      <c r="R37" s="6"/>
    </row>
    <row r="38" spans="1:18" ht="15.75">
      <c r="A38" s="65" t="s">
        <v>102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56"/>
      <c r="N38" s="56"/>
      <c r="O38" s="55">
        <v>1</v>
      </c>
      <c r="P38" s="55">
        <v>4</v>
      </c>
      <c r="Q38" s="57">
        <v>1</v>
      </c>
      <c r="R38" s="6"/>
    </row>
    <row r="39" spans="1:18" ht="15.75">
      <c r="A39" s="65" t="s">
        <v>103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56"/>
      <c r="N39" s="56"/>
      <c r="O39" s="56"/>
      <c r="P39" s="56"/>
      <c r="Q39" s="67"/>
      <c r="R39" s="6"/>
    </row>
    <row r="40" spans="1:18" ht="15.75">
      <c r="A40" s="65" t="s">
        <v>104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56"/>
      <c r="N40" s="56"/>
      <c r="O40" s="56"/>
      <c r="P40" s="56"/>
      <c r="Q40" s="67"/>
      <c r="R40" s="6"/>
    </row>
    <row r="41" spans="1:17" s="21" customFormat="1" ht="15.75">
      <c r="A41" s="48" t="s">
        <v>105</v>
      </c>
      <c r="B41" s="48"/>
      <c r="C41" s="48"/>
      <c r="D41" s="48"/>
      <c r="E41" s="48"/>
      <c r="F41" s="48"/>
      <c r="G41" s="24"/>
      <c r="H41" s="24"/>
      <c r="I41" s="24"/>
      <c r="J41" s="24"/>
      <c r="K41" s="53" t="s">
        <v>117</v>
      </c>
      <c r="L41" s="53"/>
      <c r="M41" s="53"/>
      <c r="N41" s="53"/>
      <c r="O41" s="53"/>
      <c r="P41" s="53"/>
      <c r="Q41" s="22"/>
    </row>
    <row r="42" spans="1:17" s="3" customFormat="1" ht="11.25">
      <c r="A42" s="12"/>
      <c r="B42" s="12"/>
      <c r="C42" s="12"/>
      <c r="D42" s="12"/>
      <c r="E42" s="12"/>
      <c r="F42" s="12"/>
      <c r="G42" s="43" t="s">
        <v>106</v>
      </c>
      <c r="H42" s="43"/>
      <c r="I42" s="43"/>
      <c r="J42" s="43" t="s">
        <v>107</v>
      </c>
      <c r="K42" s="43"/>
      <c r="L42" s="43"/>
      <c r="M42" s="43"/>
      <c r="N42" s="43"/>
      <c r="O42" s="43"/>
      <c r="P42" s="43"/>
      <c r="Q42" s="44"/>
    </row>
    <row r="43" spans="1:1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7" s="21" customFormat="1" ht="15.75">
      <c r="A44" s="45" t="s">
        <v>108</v>
      </c>
      <c r="B44" s="45"/>
      <c r="C44" s="45"/>
      <c r="D44" s="45"/>
      <c r="E44" s="45"/>
      <c r="F44" s="45"/>
      <c r="G44" s="24"/>
      <c r="H44" s="24"/>
      <c r="I44" s="24"/>
      <c r="J44" s="24"/>
      <c r="K44" s="36" t="s">
        <v>115</v>
      </c>
      <c r="L44" s="36"/>
      <c r="M44" s="36"/>
      <c r="N44" s="36"/>
      <c r="O44" s="36"/>
      <c r="P44" s="36"/>
      <c r="Q44" s="22"/>
    </row>
    <row r="45" spans="1:17" s="3" customFormat="1" ht="11.25">
      <c r="A45" s="12"/>
      <c r="B45" s="12"/>
      <c r="C45" s="12"/>
      <c r="D45" s="12"/>
      <c r="E45" s="12"/>
      <c r="F45" s="12"/>
      <c r="G45" s="43" t="s">
        <v>106</v>
      </c>
      <c r="H45" s="43"/>
      <c r="I45" s="43"/>
      <c r="J45" s="43" t="s">
        <v>107</v>
      </c>
      <c r="K45" s="43"/>
      <c r="L45" s="43"/>
      <c r="M45" s="43"/>
      <c r="N45" s="43"/>
      <c r="O45" s="43"/>
      <c r="P45" s="43"/>
      <c r="Q45" s="44"/>
    </row>
    <row r="47" spans="1:17" ht="15.75">
      <c r="A47" s="42" t="s">
        <v>114</v>
      </c>
      <c r="B47" s="42"/>
      <c r="C47" s="42"/>
      <c r="D47" s="42"/>
      <c r="E47" s="42"/>
      <c r="F47" s="42"/>
      <c r="G47" s="24"/>
      <c r="H47" s="24"/>
      <c r="I47" s="24"/>
      <c r="J47" s="24"/>
      <c r="K47" s="36" t="s">
        <v>116</v>
      </c>
      <c r="L47" s="36"/>
      <c r="M47" s="36"/>
      <c r="N47" s="36"/>
      <c r="O47" s="36"/>
      <c r="P47" s="36"/>
      <c r="Q47" s="22"/>
    </row>
    <row r="48" spans="7:17" ht="15.75">
      <c r="G48" s="43" t="s">
        <v>106</v>
      </c>
      <c r="H48" s="43"/>
      <c r="I48" s="43"/>
      <c r="J48" s="43" t="s">
        <v>107</v>
      </c>
      <c r="K48" s="43"/>
      <c r="L48" s="43"/>
      <c r="M48" s="43"/>
      <c r="N48" s="43"/>
      <c r="O48" s="43"/>
      <c r="P48" s="43"/>
      <c r="Q48" s="44"/>
    </row>
  </sheetData>
  <sheetProtection/>
  <mergeCells count="51">
    <mergeCell ref="A1:A6"/>
    <mergeCell ref="B1:B6"/>
    <mergeCell ref="C1:F1"/>
    <mergeCell ref="C2:C6"/>
    <mergeCell ref="D2:D6"/>
    <mergeCell ref="K44:P44"/>
    <mergeCell ref="K41:P41"/>
    <mergeCell ref="O3:Q3"/>
    <mergeCell ref="O5:Q5"/>
    <mergeCell ref="O2:P2"/>
    <mergeCell ref="G1:G6"/>
    <mergeCell ref="H1:N1"/>
    <mergeCell ref="H2:H6"/>
    <mergeCell ref="I3:I6"/>
    <mergeCell ref="J5:J6"/>
    <mergeCell ref="K5:K6"/>
    <mergeCell ref="L5:L6"/>
    <mergeCell ref="A11:O11"/>
    <mergeCell ref="A14:B14"/>
    <mergeCell ref="A15:O15"/>
    <mergeCell ref="A27:B27"/>
    <mergeCell ref="R1:R6"/>
    <mergeCell ref="A7:O7"/>
    <mergeCell ref="A8:O8"/>
    <mergeCell ref="A10:B10"/>
    <mergeCell ref="N2:N6"/>
    <mergeCell ref="O1:Q1"/>
    <mergeCell ref="A41:F41"/>
    <mergeCell ref="G42:I42"/>
    <mergeCell ref="J42:Q42"/>
    <mergeCell ref="A36:L36"/>
    <mergeCell ref="A37:L37"/>
    <mergeCell ref="A38:L38"/>
    <mergeCell ref="A39:L39"/>
    <mergeCell ref="E2:E6"/>
    <mergeCell ref="F2:F6"/>
    <mergeCell ref="I2:L2"/>
    <mergeCell ref="M2:M6"/>
    <mergeCell ref="J3:L4"/>
    <mergeCell ref="A40:L40"/>
    <mergeCell ref="A28:O28"/>
    <mergeCell ref="A31:O31"/>
    <mergeCell ref="A34:O34"/>
    <mergeCell ref="A35:F35"/>
    <mergeCell ref="A47:F47"/>
    <mergeCell ref="G48:I48"/>
    <mergeCell ref="J48:Q48"/>
    <mergeCell ref="A44:F44"/>
    <mergeCell ref="G45:I45"/>
    <mergeCell ref="J45:Q45"/>
    <mergeCell ref="K47:P47"/>
  </mergeCells>
  <printOptions/>
  <pageMargins left="0.3937007874015748" right="0.3937007874015748" top="0.984251968503937" bottom="0.3937007874015748" header="0" footer="0"/>
  <pageSetup fitToHeight="10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2016-04-29T08:55:08Z</cp:lastPrinted>
  <dcterms:created xsi:type="dcterms:W3CDTF">2016-04-26T08:31:17Z</dcterms:created>
  <dcterms:modified xsi:type="dcterms:W3CDTF">2016-05-18T06:36:56Z</dcterms:modified>
  <cp:category/>
  <cp:version/>
  <cp:contentType/>
  <cp:contentStatus/>
</cp:coreProperties>
</file>